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rdan Edwards\Documents\Campaigns &amp; Projects\Retrofit Program\Retrofit Assessment Guide\"/>
    </mc:Choice>
  </mc:AlternateContent>
  <xr:revisionPtr revIDLastSave="0" documentId="13_ncr:1_{FC8D6BE7-EB71-4A3B-99FE-17392DA0084A}" xr6:coauthVersionLast="36" xr6:coauthVersionMax="36" xr10:uidLastSave="{00000000-0000-0000-0000-000000000000}"/>
  <bookViews>
    <workbookView xWindow="0" yWindow="0" windowWidth="19275" windowHeight="10875" activeTab="2" xr2:uid="{00000000-000D-0000-FFFF-FFFF00000000}"/>
  </bookViews>
  <sheets>
    <sheet name="ROI Chart" sheetId="2" r:id="rId1"/>
    <sheet name="ROI Calculator" sheetId="1" r:id="rId2"/>
    <sheet name="Additional Savings WILA" sheetId="5" r:id="rId3"/>
  </sheets>
  <definedNames>
    <definedName name="_xlnm.Print_Area" localSheetId="2">'Additional Savings WILA'!$A$1:$K$50</definedName>
  </definedName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2" l="1"/>
  <c r="F36" i="2" s="1"/>
  <c r="G36" i="2" s="1"/>
  <c r="H36" i="2" s="1"/>
  <c r="E35" i="2"/>
  <c r="F35" i="2" s="1"/>
  <c r="G35" i="2" s="1"/>
  <c r="H35" i="2" s="1"/>
  <c r="E34" i="2"/>
  <c r="F34" i="2" s="1"/>
  <c r="G34" i="2" s="1"/>
  <c r="H34" i="2" s="1"/>
  <c r="E33" i="2"/>
  <c r="F33" i="2" s="1"/>
  <c r="G33" i="2" s="1"/>
  <c r="H33" i="2" s="1"/>
  <c r="E32" i="2"/>
  <c r="F32" i="2" s="1"/>
  <c r="G32" i="2" s="1"/>
  <c r="H32" i="2" s="1"/>
  <c r="E31" i="2"/>
  <c r="F31" i="2" s="1"/>
  <c r="G31" i="2" s="1"/>
  <c r="H31" i="2" s="1"/>
  <c r="E30" i="2"/>
  <c r="F30" i="2" s="1"/>
  <c r="G30" i="2" s="1"/>
  <c r="H30" i="2" s="1"/>
  <c r="E29" i="2"/>
  <c r="F29" i="2" s="1"/>
  <c r="G29" i="2" s="1"/>
  <c r="H29" i="2" s="1"/>
  <c r="E28" i="2"/>
  <c r="F28" i="2" s="1"/>
  <c r="G28" i="2" s="1"/>
  <c r="H28" i="2" s="1"/>
  <c r="E27" i="2"/>
  <c r="F27" i="2" s="1"/>
  <c r="G27" i="2" s="1"/>
  <c r="H27" i="2" s="1"/>
  <c r="E26" i="2"/>
  <c r="F26" i="2" s="1"/>
  <c r="G26" i="2" s="1"/>
  <c r="H26" i="2" s="1"/>
  <c r="E25" i="2"/>
  <c r="F25" i="2" s="1"/>
  <c r="G25" i="2" s="1"/>
  <c r="H25" i="2" s="1"/>
  <c r="E20" i="2"/>
  <c r="F20" i="2" s="1"/>
  <c r="G20" i="2" s="1"/>
  <c r="H20" i="2" s="1"/>
  <c r="E19" i="2"/>
  <c r="F19" i="2" s="1"/>
  <c r="G19" i="2" s="1"/>
  <c r="H19" i="2" s="1"/>
  <c r="E18" i="2"/>
  <c r="E17" i="2"/>
  <c r="F17" i="2" s="1"/>
  <c r="G17" i="2" s="1"/>
  <c r="H17" i="2" s="1"/>
  <c r="E16" i="2"/>
  <c r="F16" i="2" s="1"/>
  <c r="G16" i="2" s="1"/>
  <c r="H16" i="2" s="1"/>
  <c r="E15" i="2"/>
  <c r="F15" i="2" s="1"/>
  <c r="G15" i="2" s="1"/>
  <c r="H15" i="2" s="1"/>
  <c r="E14" i="2"/>
  <c r="E13" i="2"/>
  <c r="E12" i="2"/>
  <c r="F12" i="2" s="1"/>
  <c r="G12" i="2" s="1"/>
  <c r="H12" i="2" s="1"/>
  <c r="E11" i="2"/>
  <c r="F11" i="2" s="1"/>
  <c r="G11" i="2" s="1"/>
  <c r="H11" i="2" s="1"/>
  <c r="E10" i="2"/>
  <c r="E9" i="2"/>
  <c r="F9" i="2" s="1"/>
  <c r="G9" i="2" s="1"/>
  <c r="H9" i="2" s="1"/>
  <c r="J12" i="1"/>
  <c r="J16" i="1" s="1"/>
  <c r="J38" i="1"/>
  <c r="F13" i="2" l="1"/>
  <c r="G13" i="2" s="1"/>
  <c r="H13" i="2" s="1"/>
  <c r="F10" i="2"/>
  <c r="G10" i="2" s="1"/>
  <c r="H10" i="2" s="1"/>
  <c r="F14" i="2"/>
  <c r="G14" i="2" s="1"/>
  <c r="H14" i="2" s="1"/>
  <c r="F18" i="2"/>
  <c r="G18" i="2" s="1"/>
  <c r="H18" i="2" s="1"/>
  <c r="J20" i="1"/>
  <c r="J26" i="1" s="1"/>
  <c r="J22" i="1"/>
  <c r="J18" i="1"/>
  <c r="J24" i="1" s="1"/>
  <c r="J40" i="1" s="1"/>
  <c r="J46" i="1" l="1"/>
  <c r="J44" i="1"/>
  <c r="J42" i="1"/>
</calcChain>
</file>

<file path=xl/sharedStrings.xml><?xml version="1.0" encoding="utf-8"?>
<sst xmlns="http://schemas.openxmlformats.org/spreadsheetml/2006/main" count="41" uniqueCount="31">
  <si>
    <t>COST JUSTIFICATION WORKSHEET: WILA CLAMPING, CROWNING, AND TOOLING SYSTEMS</t>
  </si>
  <si>
    <t>Average Non-Value Added Time (minutes) per set up</t>
  </si>
  <si>
    <t>Hourly Rate</t>
  </si>
  <si>
    <t>Minute Rate</t>
  </si>
  <si>
    <t>Average Number of Set-Ups Per Day</t>
  </si>
  <si>
    <t>Daily Cost</t>
  </si>
  <si>
    <t>Monthly Cost</t>
  </si>
  <si>
    <t>Yearly Cost</t>
  </si>
  <si>
    <t>Daily Savings at 80%</t>
  </si>
  <si>
    <t>Monthly Savings at 80%</t>
  </si>
  <si>
    <t>Yearly Savings at 80%</t>
  </si>
  <si>
    <t>Cost of WILA Clamping System</t>
  </si>
  <si>
    <t>Cost of WILA Crowning System or Lower Tool Holder</t>
  </si>
  <si>
    <t>Cost of WILA Power Pack</t>
  </si>
  <si>
    <t>Cost of WILA Tooling</t>
  </si>
  <si>
    <t>Cost to Install WILA Components</t>
  </si>
  <si>
    <t>Total Cost of WILA Components with Installation</t>
  </si>
  <si>
    <t>Total Number of Months Required for Payback</t>
  </si>
  <si>
    <t>Projected Cost Savings Over Three Years</t>
  </si>
  <si>
    <t>Projected Cost Savings Over Five Years</t>
  </si>
  <si>
    <t>Projected Cost Savings Over Ten Years</t>
  </si>
  <si>
    <t>NOTE:  Only enter numbers into the yellow cells.  All other numbers are generated by formulas in the worksheet.</t>
  </si>
  <si>
    <t>Non-Value Added Time (minutes)</t>
  </si>
  <si>
    <t>Daily Cost - 4 Set-Ups Per Day</t>
  </si>
  <si>
    <t>Yearly Cost at 80%</t>
  </si>
  <si>
    <r>
      <t>Daily Cost -</t>
    </r>
    <r>
      <rPr>
        <b/>
        <sz val="10"/>
        <color rgb="FFFF0000"/>
        <rFont val="Arial"/>
        <family val="2"/>
      </rPr>
      <t xml:space="preserve"> 8</t>
    </r>
    <r>
      <rPr>
        <b/>
        <sz val="10"/>
        <rFont val="Arial"/>
        <family val="2"/>
      </rPr>
      <t xml:space="preserve"> Set-Ups Per Day</t>
    </r>
  </si>
  <si>
    <t>NON-VALUE ADDED TIME / COST ANALYSIS</t>
  </si>
  <si>
    <t>BASED ON 4 (FOUR) SET-UPS PER DAY @ 80% UTILIZATION</t>
  </si>
  <si>
    <t>BASED ON 8 (EIGHT) SET-UPS PER DAY @ 80% UTILIZATION</t>
  </si>
  <si>
    <t>7380 Coca Cola Drive, Hanover, MD 21076  Ph. 1-443-459-5496  www.wilausa.com</t>
  </si>
  <si>
    <t>WILA CLAMPING, CROWNING, &amp; TOOLING SYSTEMS: MORE THAN JUST LABOR COST 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</si>
</sst>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0.0"/>
    <numFmt numFmtId="165" formatCode="_(&quot;$&quot;* #,##0_);_(&quot;$&quot;* \(#,##0\);_(&quot;$&quot;* &quot;-&quot;??_);_(@_)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theme="0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u/>
      <sz val="11"/>
      <color theme="10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3"/>
      <color theme="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i/>
      <sz val="11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92">
    <xf numFmtId="0" fontId="0" fillId="0" borderId="0" xfId="0"/>
    <xf numFmtId="0" fontId="0" fillId="0" borderId="0" xfId="0" applyFill="1"/>
    <xf numFmtId="0" fontId="6" fillId="0" borderId="0" xfId="0" applyFont="1" applyAlignment="1">
      <alignment horizontal="center"/>
    </xf>
    <xf numFmtId="0" fontId="0" fillId="6" borderId="0" xfId="0" applyFill="1"/>
    <xf numFmtId="0" fontId="0" fillId="8" borderId="0" xfId="0" applyFill="1"/>
    <xf numFmtId="165" fontId="0" fillId="2" borderId="2" xfId="1" applyNumberFormat="1" applyFont="1" applyFill="1" applyBorder="1"/>
    <xf numFmtId="0" fontId="0" fillId="9" borderId="6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165" fontId="0" fillId="2" borderId="6" xfId="1" applyNumberFormat="1" applyFont="1" applyFill="1" applyBorder="1" applyAlignment="1">
      <alignment horizontal="center"/>
    </xf>
    <xf numFmtId="44" fontId="0" fillId="2" borderId="6" xfId="1" applyFont="1" applyFill="1" applyBorder="1" applyAlignment="1">
      <alignment horizontal="center"/>
    </xf>
    <xf numFmtId="165" fontId="0" fillId="9" borderId="6" xfId="1" applyNumberFormat="1" applyFont="1" applyFill="1" applyBorder="1" applyAlignment="1">
      <alignment horizontal="center"/>
    </xf>
    <xf numFmtId="44" fontId="0" fillId="9" borderId="6" xfId="1" applyFont="1" applyFill="1" applyBorder="1" applyAlignment="1">
      <alignment horizontal="center"/>
    </xf>
    <xf numFmtId="165" fontId="0" fillId="9" borderId="2" xfId="1" applyNumberFormat="1" applyFont="1" applyFill="1" applyBorder="1"/>
    <xf numFmtId="165" fontId="0" fillId="7" borderId="8" xfId="1" applyNumberFormat="1" applyFont="1" applyFill="1" applyBorder="1" applyAlignment="1">
      <alignment horizontal="center"/>
    </xf>
    <xf numFmtId="44" fontId="0" fillId="7" borderId="8" xfId="1" applyFont="1" applyFill="1" applyBorder="1" applyAlignment="1">
      <alignment horizontal="center"/>
    </xf>
    <xf numFmtId="165" fontId="0" fillId="7" borderId="3" xfId="1" applyNumberFormat="1" applyFont="1" applyFill="1" applyBorder="1"/>
    <xf numFmtId="165" fontId="0" fillId="5" borderId="8" xfId="1" applyNumberFormat="1" applyFont="1" applyFill="1" applyBorder="1" applyAlignment="1">
      <alignment horizontal="center"/>
    </xf>
    <xf numFmtId="44" fontId="0" fillId="5" borderId="8" xfId="1" applyFont="1" applyFill="1" applyBorder="1" applyAlignment="1">
      <alignment horizontal="center"/>
    </xf>
    <xf numFmtId="165" fontId="0" fillId="5" borderId="3" xfId="1" applyNumberFormat="1" applyFont="1" applyFill="1" applyBorder="1"/>
    <xf numFmtId="165" fontId="3" fillId="4" borderId="7" xfId="1" applyNumberFormat="1" applyFont="1" applyFill="1" applyBorder="1" applyAlignment="1">
      <alignment horizontal="center"/>
    </xf>
    <xf numFmtId="44" fontId="3" fillId="4" borderId="7" xfId="1" applyFont="1" applyFill="1" applyBorder="1" applyAlignment="1">
      <alignment horizontal="center"/>
    </xf>
    <xf numFmtId="165" fontId="3" fillId="4" borderId="5" xfId="1" applyNumberFormat="1" applyFont="1" applyFill="1" applyBorder="1"/>
    <xf numFmtId="165" fontId="0" fillId="9" borderId="8" xfId="1" applyNumberFormat="1" applyFont="1" applyFill="1" applyBorder="1" applyAlignment="1">
      <alignment horizontal="center"/>
    </xf>
    <xf numFmtId="44" fontId="0" fillId="9" borderId="8" xfId="1" applyFont="1" applyFill="1" applyBorder="1" applyAlignment="1">
      <alignment horizontal="center"/>
    </xf>
    <xf numFmtId="165" fontId="0" fillId="9" borderId="3" xfId="1" applyNumberFormat="1" applyFont="1" applyFill="1" applyBorder="1"/>
    <xf numFmtId="0" fontId="9" fillId="0" borderId="0" xfId="0" applyFont="1" applyAlignment="1">
      <alignment horizontal="center"/>
    </xf>
    <xf numFmtId="0" fontId="9" fillId="8" borderId="0" xfId="0" applyFont="1" applyFill="1" applyAlignment="1">
      <alignment horizontal="center"/>
    </xf>
    <xf numFmtId="0" fontId="7" fillId="8" borderId="0" xfId="0" applyFont="1" applyFill="1"/>
    <xf numFmtId="0" fontId="12" fillId="8" borderId="0" xfId="2" applyFill="1" applyAlignment="1">
      <alignment horizontal="right"/>
    </xf>
    <xf numFmtId="0" fontId="6" fillId="8" borderId="0" xfId="0" applyFont="1" applyFill="1" applyBorder="1" applyAlignment="1">
      <alignment horizontal="center"/>
    </xf>
    <xf numFmtId="0" fontId="0" fillId="8" borderId="0" xfId="0" applyFill="1" applyBorder="1"/>
    <xf numFmtId="0" fontId="0" fillId="8" borderId="0" xfId="0" applyFill="1" applyBorder="1" applyAlignment="1">
      <alignment horizontal="center"/>
    </xf>
    <xf numFmtId="0" fontId="4" fillId="8" borderId="0" xfId="0" applyFont="1" applyFill="1" applyBorder="1"/>
    <xf numFmtId="0" fontId="5" fillId="8" borderId="0" xfId="0" applyFont="1" applyFill="1" applyBorder="1" applyAlignment="1">
      <alignment horizontal="right"/>
    </xf>
    <xf numFmtId="44" fontId="5" fillId="8" borderId="0" xfId="1" applyFont="1" applyFill="1" applyBorder="1" applyAlignment="1">
      <alignment horizontal="right"/>
    </xf>
    <xf numFmtId="44" fontId="5" fillId="8" borderId="0" xfId="1" applyFont="1" applyFill="1" applyBorder="1" applyAlignment="1" applyProtection="1">
      <alignment horizontal="right"/>
    </xf>
    <xf numFmtId="164" fontId="5" fillId="8" borderId="0" xfId="0" applyNumberFormat="1" applyFont="1" applyFill="1" applyBorder="1" applyAlignment="1">
      <alignment horizontal="right"/>
    </xf>
    <xf numFmtId="44" fontId="5" fillId="8" borderId="0" xfId="0" applyNumberFormat="1" applyFont="1" applyFill="1" applyBorder="1" applyAlignment="1">
      <alignment horizontal="right"/>
    </xf>
    <xf numFmtId="165" fontId="3" fillId="4" borderId="8" xfId="1" applyNumberFormat="1" applyFont="1" applyFill="1" applyBorder="1" applyAlignment="1">
      <alignment horizontal="center"/>
    </xf>
    <xf numFmtId="44" fontId="3" fillId="4" borderId="8" xfId="1" applyFont="1" applyFill="1" applyBorder="1" applyAlignment="1">
      <alignment horizontal="center"/>
    </xf>
    <xf numFmtId="165" fontId="3" fillId="4" borderId="3" xfId="1" applyNumberFormat="1" applyFont="1" applyFill="1" applyBorder="1"/>
    <xf numFmtId="0" fontId="0" fillId="10" borderId="0" xfId="0" applyFill="1"/>
    <xf numFmtId="0" fontId="16" fillId="8" borderId="0" xfId="0" applyFont="1" applyFill="1"/>
    <xf numFmtId="0" fontId="17" fillId="8" borderId="0" xfId="0" applyFont="1" applyFill="1"/>
    <xf numFmtId="0" fontId="9" fillId="10" borderId="0" xfId="0" applyFont="1" applyFill="1" applyAlignment="1">
      <alignment horizontal="center"/>
    </xf>
    <xf numFmtId="0" fontId="6" fillId="10" borderId="0" xfId="0" applyFont="1" applyFill="1" applyAlignment="1">
      <alignment horizontal="center"/>
    </xf>
    <xf numFmtId="0" fontId="18" fillId="8" borderId="0" xfId="2" applyFont="1" applyFill="1" applyBorder="1"/>
    <xf numFmtId="0" fontId="19" fillId="10" borderId="0" xfId="0" applyFont="1" applyFill="1"/>
    <xf numFmtId="0" fontId="19" fillId="0" borderId="0" xfId="0" applyFont="1"/>
    <xf numFmtId="0" fontId="19" fillId="8" borderId="0" xfId="0" applyFont="1" applyFill="1"/>
    <xf numFmtId="0" fontId="19" fillId="6" borderId="0" xfId="0" applyFont="1" applyFill="1"/>
    <xf numFmtId="0" fontId="20" fillId="8" borderId="0" xfId="0" applyFont="1" applyFill="1"/>
    <xf numFmtId="0" fontId="21" fillId="8" borderId="0" xfId="0" applyFont="1" applyFill="1"/>
    <xf numFmtId="0" fontId="22" fillId="8" borderId="0" xfId="2" applyFont="1" applyFill="1" applyAlignment="1">
      <alignment horizontal="right"/>
    </xf>
    <xf numFmtId="0" fontId="24" fillId="8" borderId="0" xfId="0" applyFont="1" applyFill="1" applyAlignment="1">
      <alignment horizontal="center"/>
    </xf>
    <xf numFmtId="0" fontId="24" fillId="10" borderId="0" xfId="0" applyFont="1" applyFill="1" applyAlignment="1">
      <alignment horizontal="center"/>
    </xf>
    <xf numFmtId="0" fontId="24" fillId="0" borderId="0" xfId="0" applyFont="1" applyAlignment="1">
      <alignment horizontal="center"/>
    </xf>
    <xf numFmtId="0" fontId="19" fillId="8" borderId="0" xfId="0" applyFont="1" applyFill="1" applyAlignment="1">
      <alignment horizontal="center"/>
    </xf>
    <xf numFmtId="0" fontId="25" fillId="0" borderId="0" xfId="0" applyFont="1"/>
    <xf numFmtId="0" fontId="26" fillId="0" borderId="0" xfId="0" applyFont="1"/>
    <xf numFmtId="0" fontId="27" fillId="0" borderId="0" xfId="0" applyFont="1"/>
    <xf numFmtId="0" fontId="28" fillId="3" borderId="1" xfId="0" applyFont="1" applyFill="1" applyBorder="1" applyAlignment="1">
      <alignment horizontal="right"/>
    </xf>
    <xf numFmtId="0" fontId="26" fillId="8" borderId="0" xfId="0" applyFont="1" applyFill="1"/>
    <xf numFmtId="0" fontId="27" fillId="8" borderId="0" xfId="0" applyFont="1" applyFill="1"/>
    <xf numFmtId="0" fontId="28" fillId="8" borderId="0" xfId="0" applyFont="1" applyFill="1" applyAlignment="1">
      <alignment horizontal="right"/>
    </xf>
    <xf numFmtId="0" fontId="25" fillId="8" borderId="0" xfId="0" applyFont="1" applyFill="1"/>
    <xf numFmtId="0" fontId="29" fillId="8" borderId="0" xfId="0" applyFont="1" applyFill="1"/>
    <xf numFmtId="44" fontId="28" fillId="3" borderId="1" xfId="1" applyFont="1" applyFill="1" applyBorder="1" applyAlignment="1">
      <alignment horizontal="right"/>
    </xf>
    <xf numFmtId="44" fontId="28" fillId="0" borderId="1" xfId="1" applyFont="1" applyFill="1" applyBorder="1" applyAlignment="1" applyProtection="1">
      <alignment horizontal="right"/>
    </xf>
    <xf numFmtId="0" fontId="28" fillId="0" borderId="0" xfId="0" applyFont="1" applyAlignment="1">
      <alignment horizontal="right"/>
    </xf>
    <xf numFmtId="44" fontId="28" fillId="0" borderId="1" xfId="1" applyFont="1" applyFill="1" applyBorder="1" applyAlignment="1">
      <alignment horizontal="right"/>
    </xf>
    <xf numFmtId="44" fontId="28" fillId="0" borderId="1" xfId="1" applyFont="1" applyBorder="1" applyAlignment="1">
      <alignment horizontal="right"/>
    </xf>
    <xf numFmtId="164" fontId="28" fillId="0" borderId="1" xfId="0" applyNumberFormat="1" applyFont="1" applyBorder="1" applyAlignment="1">
      <alignment horizontal="right"/>
    </xf>
    <xf numFmtId="44" fontId="28" fillId="0" borderId="1" xfId="0" applyNumberFormat="1" applyFont="1" applyBorder="1" applyAlignment="1">
      <alignment horizontal="right"/>
    </xf>
    <xf numFmtId="0" fontId="19" fillId="0" borderId="0" xfId="0" applyFont="1" applyFill="1"/>
    <xf numFmtId="0" fontId="14" fillId="8" borderId="4" xfId="0" applyFont="1" applyFill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3" fillId="10" borderId="0" xfId="0" applyFont="1" applyFill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5" fontId="15" fillId="0" borderId="6" xfId="1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44" fontId="15" fillId="0" borderId="6" xfId="1" applyFont="1" applyBorder="1" applyAlignment="1">
      <alignment horizontal="center" vertical="center" wrapText="1"/>
    </xf>
    <xf numFmtId="165" fontId="10" fillId="0" borderId="6" xfId="1" applyNumberFormat="1" applyFont="1" applyBorder="1" applyAlignment="1">
      <alignment horizontal="center" vertical="center" wrapText="1"/>
    </xf>
    <xf numFmtId="165" fontId="15" fillId="0" borderId="2" xfId="1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9" fillId="10" borderId="0" xfId="0" applyFont="1" applyFill="1" applyAlignment="1">
      <alignment horizontal="center" vertical="center"/>
    </xf>
    <xf numFmtId="0" fontId="8" fillId="8" borderId="0" xfId="0" applyFont="1" applyFill="1" applyBorder="1" applyAlignment="1"/>
    <xf numFmtId="0" fontId="30" fillId="8" borderId="0" xfId="0" applyFont="1" applyFill="1" applyAlignment="1"/>
    <xf numFmtId="0" fontId="23" fillId="10" borderId="0" xfId="0" applyFont="1" applyFill="1" applyAlignment="1">
      <alignment horizontal="center"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69850</xdr:colOff>
      <xdr:row>1</xdr:row>
      <xdr:rowOff>69850</xdr:rowOff>
    </xdr:from>
    <xdr:to>
      <xdr:col>3</xdr:col>
      <xdr:colOff>755650</xdr:colOff>
      <xdr:row>1</xdr:row>
      <xdr:rowOff>1011682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0200" y="260350"/>
          <a:ext cx="2514600" cy="9418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</xdr:rowOff>
    </xdr:from>
    <xdr:to>
      <xdr:col>5</xdr:col>
      <xdr:colOff>95250</xdr:colOff>
      <xdr:row>3</xdr:row>
      <xdr:rowOff>179832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400" y="209550"/>
          <a:ext cx="2514600" cy="94183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504824</xdr:rowOff>
    </xdr:from>
    <xdr:to>
      <xdr:col>9</xdr:col>
      <xdr:colOff>1695449</xdr:colOff>
      <xdr:row>48</xdr:row>
      <xdr:rowOff>171450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247650" y="1666874"/>
          <a:ext cx="7658099" cy="102679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Achieving faster set-up time(s) is only one facet of WILA’s comprehensive </a:t>
          </a:r>
          <a:r>
            <a:rPr lang="en-US" sz="14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“Press Brake Productivity”</a:t>
          </a:r>
          <a:r>
            <a:rPr lang="en-US" sz="14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program</a:t>
          </a:r>
          <a:r>
            <a:rPr lang="en-US" sz="14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 In alignment with a Lean Manufacturing strategy, WILA’s Quick-Change press brake </a:t>
          </a:r>
          <a:r>
            <a:rPr lang="en-US" sz="14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Clamping</a:t>
          </a:r>
          <a:r>
            <a:rPr lang="en-US" sz="14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r>
            <a:rPr lang="en-US" sz="14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Crowning, and Tooling</a:t>
          </a:r>
          <a:r>
            <a:rPr lang="en-US" sz="14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sz="14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Systems</a:t>
          </a:r>
          <a:r>
            <a:rPr lang="en-US" sz="14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enable our customers to achieve maximum Speed, Accuracy, Durability, Flexibility,</a:t>
          </a:r>
          <a:r>
            <a:rPr lang="en-US" sz="14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Quality, </a:t>
          </a:r>
          <a:r>
            <a:rPr lang="en-US" sz="14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and Safety. </a:t>
          </a:r>
          <a:r>
            <a:rPr lang="en-US" sz="1400" b="1" u="sng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It's what separates you from your competitors!</a:t>
          </a:r>
        </a:p>
        <a:p>
          <a:r>
            <a:rPr lang="en-US" sz="14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en-US" sz="1400" b="1" u="sng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Speed:</a:t>
          </a:r>
          <a:endParaRPr lang="en-US" sz="1400" u="sng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lvl="0"/>
          <a:r>
            <a:rPr lang="en-US" sz="14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-It’s going from one job to another is a few short minutes</a:t>
          </a:r>
        </a:p>
        <a:p>
          <a:pPr lvl="0"/>
          <a:r>
            <a:rPr lang="en-US" sz="14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-It’s getting the most parts out the door at the end of the day instead of building inventory</a:t>
          </a:r>
        </a:p>
        <a:p>
          <a:pPr lvl="0"/>
          <a:r>
            <a:rPr lang="en-US" sz="14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-It’s using every available second to maximize productivity</a:t>
          </a:r>
        </a:p>
        <a:p>
          <a:endParaRPr lang="en-US" sz="14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en-US" sz="1400" b="1" u="sng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Accuracy:</a:t>
          </a:r>
          <a:endParaRPr lang="en-US" sz="1400" u="sng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lvl="0"/>
          <a:r>
            <a:rPr lang="en-US" sz="14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-It’s about eliminating scrap</a:t>
          </a:r>
        </a:p>
        <a:p>
          <a:pPr lvl="0"/>
          <a:r>
            <a:rPr lang="en-US" sz="14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-It’s about producing parts that fly through the assembly area</a:t>
          </a:r>
        </a:p>
        <a:p>
          <a:pPr lvl="0"/>
          <a:r>
            <a:rPr lang="en-US" sz="14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-It’s about meeting or exceeding your most demanding customer expectations</a:t>
          </a:r>
        </a:p>
        <a:p>
          <a:endParaRPr lang="en-US" sz="14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en-US" sz="1400" b="1" u="sng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Durability:</a:t>
          </a:r>
          <a:endParaRPr lang="en-US" sz="1400" u="sng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lvl="0"/>
          <a:r>
            <a:rPr lang="en-US" sz="14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-It’s tooling that provides maximum accuracy long after your other tooling has been thrown in the scrap heap</a:t>
          </a:r>
        </a:p>
        <a:p>
          <a:pPr lvl="0"/>
          <a:r>
            <a:rPr lang="en-US" sz="14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-It’s tooling that will stand up to tough abrasive materials and do it again and again</a:t>
          </a:r>
        </a:p>
        <a:p>
          <a:pPr lvl="0"/>
          <a:r>
            <a:rPr lang="en-US" sz="14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-It’s never saying no to a tough job</a:t>
          </a:r>
        </a:p>
        <a:p>
          <a:pPr lvl="0"/>
          <a:endParaRPr lang="en-US" sz="14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en-US" sz="1400" b="1" u="sng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Flexibility:</a:t>
          </a:r>
          <a:endParaRPr lang="en-US" sz="14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en-US" sz="14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</a:t>
          </a:r>
          <a:r>
            <a:rPr lang="en-US" sz="1400" b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It’s using fewer tools to produce more parts </a:t>
          </a:r>
          <a:endParaRPr lang="en-US" sz="14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en-US" sz="1400" b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-It’s the realization that fewer set-ups are preferable to even the fastest set-ups</a:t>
          </a:r>
          <a:endParaRPr lang="en-US" sz="14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en-US" sz="1400" b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-It’s spending a whole lot less over the life of your press brake to do a whole lot more</a:t>
          </a:r>
          <a:endParaRPr lang="en-US" sz="14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lvl="0"/>
          <a:endParaRPr lang="en-US" sz="1400">
            <a:solidFill>
              <a:srgbClr val="00B0F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en-US" sz="1400" b="1" u="sng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Quality:</a:t>
          </a:r>
          <a:endParaRPr lang="en-US" sz="14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US" sz="14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-It’s crowning systems that produce parts with consistent bend angles one end to the other</a:t>
          </a:r>
          <a:endParaRPr lang="en-US" sz="14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US" sz="14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-It’s saying goodbye forever to costly die shimming</a:t>
          </a:r>
          <a:endParaRPr lang="en-US" sz="14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US" sz="14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-It’s getting</a:t>
          </a:r>
          <a:r>
            <a:rPr lang="en-US" sz="14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the part right the first time</a:t>
          </a:r>
          <a:endParaRPr lang="en-US" sz="14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lvl="0"/>
          <a:endParaRPr lang="en-US" sz="1400">
            <a:solidFill>
              <a:srgbClr val="00B0F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en-US" sz="1400" b="1" u="sng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Safety:</a:t>
          </a:r>
          <a:endParaRPr lang="en-US" sz="1400" u="sng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lvl="0"/>
          <a:r>
            <a:rPr lang="en-US" sz="14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-It’s tooling with patented safety features that protect employees</a:t>
          </a:r>
        </a:p>
        <a:p>
          <a:pPr lvl="0"/>
          <a:r>
            <a:rPr lang="en-US" sz="14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-It’s ergonomic innovations that reduce operator fatigue</a:t>
          </a:r>
        </a:p>
        <a:p>
          <a:pPr lvl="0"/>
          <a:r>
            <a:rPr lang="en-US" sz="14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-It’s about reducing your organizations risk and ensuring the safety of your greatest asset, your employees</a:t>
          </a:r>
        </a:p>
        <a:p>
          <a:pPr lvl="0"/>
          <a:endParaRPr lang="en-US" sz="14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en-US" sz="1100" b="1"/>
        </a:p>
        <a:p>
          <a:endParaRPr lang="en-US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latin typeface="Arial" panose="020B0604020202020204" pitchFamily="34" charset="0"/>
              <a:cs typeface="Arial" panose="020B0604020202020204" pitchFamily="34" charset="0"/>
            </a:rPr>
            <a:t>WILA WEBSHOP:</a:t>
          </a:r>
        </a:p>
        <a:p>
          <a:r>
            <a:rPr lang="en-US">
              <a:latin typeface="Arial" panose="020B0604020202020204" pitchFamily="34" charset="0"/>
              <a:cs typeface="Arial" panose="020B0604020202020204" pitchFamily="34" charset="0"/>
            </a:rPr>
            <a:t>WILA uses a network of Service Partners. These partners have been selected by WILA and are your point of contact for quotes, orders and first-line support. In</a:t>
          </a:r>
          <a:r>
            <a:rPr lang="en-US" baseline="0">
              <a:latin typeface="Arial" panose="020B0604020202020204" pitchFamily="34" charset="0"/>
              <a:cs typeface="Arial" panose="020B0604020202020204" pitchFamily="34" charset="0"/>
            </a:rPr>
            <a:t> addition, WILA has developed online tools to enhance your organizations productivity.  From high-end engineering applications to online ordering and much more!  WILA is your long-term productivity partner.  Please visit our site and try this online interative resource.</a:t>
          </a:r>
          <a:endParaRPr lang="en-US" sz="1100" b="0" i="0" u="sng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  <a:hlinkClick xmlns:r="http://schemas.openxmlformats.org/officeDocument/2006/relationships" r:id=""/>
          </a:endParaRPr>
        </a:p>
        <a:p>
          <a:r>
            <a:rPr lang="en-US" sz="1100" b="0" i="0" u="sng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https://webshop.wilausa.com/tool-advisor/</a:t>
          </a:r>
          <a:r>
            <a:rPr lang="en-US"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en-US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</xdr:col>
      <xdr:colOff>0</xdr:colOff>
      <xdr:row>1</xdr:row>
      <xdr:rowOff>12700</xdr:rowOff>
    </xdr:from>
    <xdr:to>
      <xdr:col>5</xdr:col>
      <xdr:colOff>76200</xdr:colOff>
      <xdr:row>3</xdr:row>
      <xdr:rowOff>173482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350" y="203200"/>
          <a:ext cx="2514600" cy="9418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</sheetPr>
  <dimension ref="A1:O39"/>
  <sheetViews>
    <sheetView zoomScale="140" zoomScaleNormal="140" workbookViewId="0">
      <selection activeCell="A3" sqref="A3:O4"/>
    </sheetView>
  </sheetViews>
  <sheetFormatPr defaultRowHeight="15" x14ac:dyDescent="0.25"/>
  <cols>
    <col min="1" max="2" width="3.7109375" customWidth="1"/>
    <col min="3" max="3" width="22.42578125" bestFit="1" customWidth="1"/>
    <col min="4" max="8" width="15.7109375" customWidth="1"/>
    <col min="9" max="10" width="3.7109375" customWidth="1"/>
    <col min="11" max="11" width="0.140625" customWidth="1"/>
    <col min="12" max="15" width="9.140625" hidden="1" customWidth="1"/>
  </cols>
  <sheetData>
    <row r="1" spans="1:15" x14ac:dyDescent="0.25">
      <c r="A1" s="43"/>
      <c r="B1" s="43"/>
      <c r="C1" s="43"/>
      <c r="D1" s="43"/>
      <c r="E1" s="43"/>
      <c r="F1" s="43"/>
      <c r="G1" s="43"/>
      <c r="H1" s="43"/>
      <c r="I1" s="43"/>
      <c r="J1" s="43"/>
    </row>
    <row r="2" spans="1:15" ht="84.75" customHeight="1" x14ac:dyDescent="0.25">
      <c r="A2" s="43"/>
      <c r="B2" s="4"/>
      <c r="C2" s="4"/>
      <c r="D2" s="4"/>
      <c r="E2" s="44" t="s">
        <v>29</v>
      </c>
      <c r="F2" s="45"/>
      <c r="G2" s="4"/>
      <c r="H2" s="4"/>
      <c r="I2" s="4"/>
      <c r="J2" s="43"/>
    </row>
    <row r="3" spans="1:15" ht="15" customHeight="1" x14ac:dyDescent="0.25">
      <c r="A3" s="79" t="s">
        <v>26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</row>
    <row r="4" spans="1:15" ht="15" customHeight="1" x14ac:dyDescent="0.25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</row>
    <row r="5" spans="1:15" ht="15" customHeight="1" x14ac:dyDescent="0.35">
      <c r="A5" s="46"/>
      <c r="B5" s="28"/>
      <c r="C5" s="28"/>
      <c r="D5" s="28"/>
      <c r="E5" s="28"/>
      <c r="F5" s="28"/>
      <c r="G5" s="28"/>
      <c r="H5" s="28"/>
      <c r="I5" s="28"/>
      <c r="J5" s="46"/>
      <c r="K5" s="27"/>
      <c r="L5" s="27"/>
      <c r="M5" s="27"/>
      <c r="N5" s="27"/>
      <c r="O5" s="27"/>
    </row>
    <row r="6" spans="1:15" ht="15.75" thickBot="1" x14ac:dyDescent="0.3">
      <c r="A6" s="43"/>
      <c r="B6" s="4"/>
      <c r="C6" s="77" t="s">
        <v>27</v>
      </c>
      <c r="D6" s="78"/>
      <c r="E6" s="78"/>
      <c r="F6" s="78"/>
      <c r="G6" s="78"/>
      <c r="H6" s="78"/>
      <c r="I6" s="4"/>
      <c r="J6" s="43"/>
    </row>
    <row r="7" spans="1:15" ht="15" customHeight="1" x14ac:dyDescent="0.25">
      <c r="A7" s="43"/>
      <c r="B7" s="4"/>
      <c r="C7" s="80" t="s">
        <v>22</v>
      </c>
      <c r="D7" s="82" t="s">
        <v>2</v>
      </c>
      <c r="E7" s="84" t="s">
        <v>3</v>
      </c>
      <c r="F7" s="85" t="s">
        <v>23</v>
      </c>
      <c r="G7" s="82" t="s">
        <v>24</v>
      </c>
      <c r="H7" s="85" t="s">
        <v>10</v>
      </c>
      <c r="I7" s="4"/>
      <c r="J7" s="43"/>
    </row>
    <row r="8" spans="1:15" ht="15.75" thickBot="1" x14ac:dyDescent="0.3">
      <c r="A8" s="43"/>
      <c r="B8" s="4"/>
      <c r="C8" s="81"/>
      <c r="D8" s="83"/>
      <c r="E8" s="83"/>
      <c r="F8" s="81"/>
      <c r="G8" s="83"/>
      <c r="H8" s="81"/>
      <c r="I8" s="4"/>
      <c r="J8" s="43"/>
    </row>
    <row r="9" spans="1:15" x14ac:dyDescent="0.25">
      <c r="A9" s="43"/>
      <c r="B9" s="4"/>
      <c r="C9" s="6">
        <v>15</v>
      </c>
      <c r="D9" s="12">
        <v>45</v>
      </c>
      <c r="E9" s="13">
        <f>D9/60</f>
        <v>0.75</v>
      </c>
      <c r="F9" s="12">
        <f t="shared" ref="F9:F15" si="0">C9*E9*4</f>
        <v>45</v>
      </c>
      <c r="G9" s="12">
        <f>F9*260</f>
        <v>11700</v>
      </c>
      <c r="H9" s="12">
        <f>G9*80%</f>
        <v>9360</v>
      </c>
      <c r="I9" s="4"/>
      <c r="J9" s="43"/>
    </row>
    <row r="10" spans="1:15" x14ac:dyDescent="0.25">
      <c r="A10" s="43"/>
      <c r="B10" s="4"/>
      <c r="C10" s="7">
        <v>30</v>
      </c>
      <c r="D10" s="15">
        <v>45</v>
      </c>
      <c r="E10" s="16">
        <f t="shared" ref="E10:E20" si="1">D10/60</f>
        <v>0.75</v>
      </c>
      <c r="F10" s="15">
        <f t="shared" si="0"/>
        <v>90</v>
      </c>
      <c r="G10" s="15">
        <f t="shared" ref="G10:G20" si="2">F10*260</f>
        <v>23400</v>
      </c>
      <c r="H10" s="15">
        <f t="shared" ref="H10:H20" si="3">G10*80%</f>
        <v>18720</v>
      </c>
      <c r="I10" s="4"/>
      <c r="J10" s="43"/>
    </row>
    <row r="11" spans="1:15" x14ac:dyDescent="0.25">
      <c r="A11" s="43"/>
      <c r="B11" s="4"/>
      <c r="C11" s="8">
        <v>45</v>
      </c>
      <c r="D11" s="18">
        <v>45</v>
      </c>
      <c r="E11" s="19">
        <f t="shared" si="1"/>
        <v>0.75</v>
      </c>
      <c r="F11" s="18">
        <f t="shared" si="0"/>
        <v>135</v>
      </c>
      <c r="G11" s="18">
        <f t="shared" si="2"/>
        <v>35100</v>
      </c>
      <c r="H11" s="18">
        <f t="shared" si="3"/>
        <v>28080</v>
      </c>
      <c r="I11" s="4"/>
      <c r="J11" s="43"/>
    </row>
    <row r="12" spans="1:15" ht="15.75" thickBot="1" x14ac:dyDescent="0.3">
      <c r="A12" s="43"/>
      <c r="B12" s="4"/>
      <c r="C12" s="9">
        <v>60</v>
      </c>
      <c r="D12" s="21">
        <v>45</v>
      </c>
      <c r="E12" s="22">
        <f t="shared" si="1"/>
        <v>0.75</v>
      </c>
      <c r="F12" s="21">
        <f>C12*E12*4</f>
        <v>180</v>
      </c>
      <c r="G12" s="21">
        <f t="shared" si="2"/>
        <v>46800</v>
      </c>
      <c r="H12" s="21">
        <f t="shared" si="3"/>
        <v>37440</v>
      </c>
      <c r="I12" s="4"/>
      <c r="J12" s="43"/>
    </row>
    <row r="13" spans="1:15" x14ac:dyDescent="0.25">
      <c r="A13" s="43"/>
      <c r="B13" s="4"/>
      <c r="C13" s="6">
        <v>15</v>
      </c>
      <c r="D13" s="12">
        <v>60</v>
      </c>
      <c r="E13" s="13">
        <f t="shared" si="1"/>
        <v>1</v>
      </c>
      <c r="F13" s="12">
        <f t="shared" si="0"/>
        <v>60</v>
      </c>
      <c r="G13" s="12">
        <f t="shared" si="2"/>
        <v>15600</v>
      </c>
      <c r="H13" s="12">
        <f t="shared" si="3"/>
        <v>12480</v>
      </c>
      <c r="I13" s="4"/>
      <c r="J13" s="43"/>
    </row>
    <row r="14" spans="1:15" x14ac:dyDescent="0.25">
      <c r="A14" s="43"/>
      <c r="B14" s="4"/>
      <c r="C14" s="7">
        <v>30</v>
      </c>
      <c r="D14" s="15">
        <v>60</v>
      </c>
      <c r="E14" s="16">
        <f t="shared" si="1"/>
        <v>1</v>
      </c>
      <c r="F14" s="15">
        <f t="shared" si="0"/>
        <v>120</v>
      </c>
      <c r="G14" s="15">
        <f t="shared" si="2"/>
        <v>31200</v>
      </c>
      <c r="H14" s="15">
        <f t="shared" si="3"/>
        <v>24960</v>
      </c>
      <c r="I14" s="4"/>
      <c r="J14" s="43"/>
    </row>
    <row r="15" spans="1:15" x14ac:dyDescent="0.25">
      <c r="A15" s="43"/>
      <c r="B15" s="4"/>
      <c r="C15" s="8">
        <v>45</v>
      </c>
      <c r="D15" s="18">
        <v>60</v>
      </c>
      <c r="E15" s="19">
        <f t="shared" si="1"/>
        <v>1</v>
      </c>
      <c r="F15" s="18">
        <f t="shared" si="0"/>
        <v>180</v>
      </c>
      <c r="G15" s="18">
        <f t="shared" si="2"/>
        <v>46800</v>
      </c>
      <c r="H15" s="18">
        <f t="shared" si="3"/>
        <v>37440</v>
      </c>
      <c r="I15" s="4"/>
      <c r="J15" s="43"/>
    </row>
    <row r="16" spans="1:15" ht="15.75" thickBot="1" x14ac:dyDescent="0.3">
      <c r="A16" s="43"/>
      <c r="B16" s="4"/>
      <c r="C16" s="9">
        <v>60</v>
      </c>
      <c r="D16" s="21">
        <v>60</v>
      </c>
      <c r="E16" s="22">
        <f t="shared" si="1"/>
        <v>1</v>
      </c>
      <c r="F16" s="21">
        <f>C16*E16*4</f>
        <v>240</v>
      </c>
      <c r="G16" s="21">
        <f t="shared" si="2"/>
        <v>62400</v>
      </c>
      <c r="H16" s="21">
        <f t="shared" si="3"/>
        <v>49920</v>
      </c>
      <c r="I16" s="4"/>
      <c r="J16" s="43"/>
    </row>
    <row r="17" spans="1:12" x14ac:dyDescent="0.25">
      <c r="A17" s="43"/>
      <c r="B17" s="4"/>
      <c r="C17" s="6">
        <v>15</v>
      </c>
      <c r="D17" s="12">
        <v>75</v>
      </c>
      <c r="E17" s="13">
        <f t="shared" si="1"/>
        <v>1.25</v>
      </c>
      <c r="F17" s="12">
        <f>C17*E17*4</f>
        <v>75</v>
      </c>
      <c r="G17" s="12">
        <f t="shared" si="2"/>
        <v>19500</v>
      </c>
      <c r="H17" s="12">
        <f t="shared" si="3"/>
        <v>15600</v>
      </c>
      <c r="I17" s="4"/>
      <c r="J17" s="43"/>
    </row>
    <row r="18" spans="1:12" x14ac:dyDescent="0.25">
      <c r="A18" s="43"/>
      <c r="B18" s="4"/>
      <c r="C18" s="7">
        <v>30</v>
      </c>
      <c r="D18" s="15">
        <v>75</v>
      </c>
      <c r="E18" s="16">
        <f t="shared" si="1"/>
        <v>1.25</v>
      </c>
      <c r="F18" s="15">
        <f>C18*E18*4</f>
        <v>150</v>
      </c>
      <c r="G18" s="15">
        <f t="shared" si="2"/>
        <v>39000</v>
      </c>
      <c r="H18" s="15">
        <f t="shared" si="3"/>
        <v>31200</v>
      </c>
      <c r="I18" s="4"/>
      <c r="J18" s="43"/>
    </row>
    <row r="19" spans="1:12" x14ac:dyDescent="0.25">
      <c r="A19" s="43"/>
      <c r="B19" s="4"/>
      <c r="C19" s="8">
        <v>45</v>
      </c>
      <c r="D19" s="18">
        <v>75</v>
      </c>
      <c r="E19" s="19">
        <f t="shared" si="1"/>
        <v>1.25</v>
      </c>
      <c r="F19" s="18">
        <f>C19*E19*4</f>
        <v>225</v>
      </c>
      <c r="G19" s="18">
        <f t="shared" si="2"/>
        <v>58500</v>
      </c>
      <c r="H19" s="18">
        <f t="shared" si="3"/>
        <v>46800</v>
      </c>
      <c r="I19" s="4"/>
      <c r="J19" s="43"/>
    </row>
    <row r="20" spans="1:12" ht="15.75" thickBot="1" x14ac:dyDescent="0.3">
      <c r="A20" s="43"/>
      <c r="B20" s="4"/>
      <c r="C20" s="9">
        <v>60</v>
      </c>
      <c r="D20" s="21">
        <v>75</v>
      </c>
      <c r="E20" s="22">
        <f t="shared" si="1"/>
        <v>1.25</v>
      </c>
      <c r="F20" s="21">
        <f>C20*E20*4</f>
        <v>300</v>
      </c>
      <c r="G20" s="21">
        <f t="shared" si="2"/>
        <v>78000</v>
      </c>
      <c r="H20" s="21">
        <f t="shared" si="3"/>
        <v>62400</v>
      </c>
      <c r="I20" s="4"/>
      <c r="J20" s="43"/>
    </row>
    <row r="21" spans="1:12" x14ac:dyDescent="0.25">
      <c r="A21" s="43"/>
      <c r="B21" s="4"/>
      <c r="C21" s="4"/>
      <c r="D21" s="4"/>
      <c r="E21" s="4"/>
      <c r="F21" s="4"/>
      <c r="G21" s="4"/>
      <c r="H21" s="4"/>
      <c r="I21" s="4"/>
      <c r="J21" s="43"/>
      <c r="L21" s="1"/>
    </row>
    <row r="22" spans="1:12" ht="15.75" thickBot="1" x14ac:dyDescent="0.3">
      <c r="A22" s="43"/>
      <c r="B22" s="4"/>
      <c r="C22" s="77" t="s">
        <v>28</v>
      </c>
      <c r="D22" s="78"/>
      <c r="E22" s="78"/>
      <c r="F22" s="78"/>
      <c r="G22" s="78"/>
      <c r="H22" s="78"/>
      <c r="I22" s="4"/>
      <c r="J22" s="43"/>
    </row>
    <row r="23" spans="1:12" ht="15" customHeight="1" x14ac:dyDescent="0.25">
      <c r="A23" s="43"/>
      <c r="B23" s="4"/>
      <c r="C23" s="80" t="s">
        <v>22</v>
      </c>
      <c r="D23" s="82" t="s">
        <v>2</v>
      </c>
      <c r="E23" s="84" t="s">
        <v>3</v>
      </c>
      <c r="F23" s="85" t="s">
        <v>25</v>
      </c>
      <c r="G23" s="86" t="s">
        <v>24</v>
      </c>
      <c r="H23" s="85" t="s">
        <v>10</v>
      </c>
      <c r="I23" s="4"/>
      <c r="J23" s="43"/>
    </row>
    <row r="24" spans="1:12" ht="15.75" thickBot="1" x14ac:dyDescent="0.3">
      <c r="A24" s="43"/>
      <c r="B24" s="4"/>
      <c r="C24" s="81"/>
      <c r="D24" s="83"/>
      <c r="E24" s="83"/>
      <c r="F24" s="81"/>
      <c r="G24" s="87"/>
      <c r="H24" s="81"/>
      <c r="I24" s="4"/>
      <c r="J24" s="43"/>
      <c r="L24" s="1"/>
    </row>
    <row r="25" spans="1:12" x14ac:dyDescent="0.25">
      <c r="A25" s="43"/>
      <c r="B25" s="4"/>
      <c r="C25" s="6">
        <v>15</v>
      </c>
      <c r="D25" s="12">
        <v>45</v>
      </c>
      <c r="E25" s="13">
        <f>D25/60</f>
        <v>0.75</v>
      </c>
      <c r="F25" s="12">
        <f>C25*E25*8</f>
        <v>90</v>
      </c>
      <c r="G25" s="14">
        <f>F25*260</f>
        <v>23400</v>
      </c>
      <c r="H25" s="14">
        <f>G25*80%</f>
        <v>18720</v>
      </c>
      <c r="I25" s="4"/>
      <c r="J25" s="43"/>
    </row>
    <row r="26" spans="1:12" x14ac:dyDescent="0.25">
      <c r="A26" s="43"/>
      <c r="B26" s="4"/>
      <c r="C26" s="7">
        <v>30</v>
      </c>
      <c r="D26" s="15">
        <v>45</v>
      </c>
      <c r="E26" s="16">
        <f t="shared" ref="E26:E36" si="4">D26/60</f>
        <v>0.75</v>
      </c>
      <c r="F26" s="15">
        <f t="shared" ref="F26:F36" si="5">C26*E26*8</f>
        <v>180</v>
      </c>
      <c r="G26" s="17">
        <f t="shared" ref="G26:G36" si="6">F26*260</f>
        <v>46800</v>
      </c>
      <c r="H26" s="17">
        <f t="shared" ref="H26:H36" si="7">G26*80%</f>
        <v>37440</v>
      </c>
      <c r="I26" s="4"/>
      <c r="J26" s="43"/>
    </row>
    <row r="27" spans="1:12" x14ac:dyDescent="0.25">
      <c r="A27" s="43"/>
      <c r="B27" s="4"/>
      <c r="C27" s="8">
        <v>45</v>
      </c>
      <c r="D27" s="18">
        <v>45</v>
      </c>
      <c r="E27" s="19">
        <f t="shared" si="4"/>
        <v>0.75</v>
      </c>
      <c r="F27" s="18">
        <f t="shared" si="5"/>
        <v>270</v>
      </c>
      <c r="G27" s="20">
        <f t="shared" si="6"/>
        <v>70200</v>
      </c>
      <c r="H27" s="20">
        <f t="shared" si="7"/>
        <v>56160</v>
      </c>
      <c r="I27" s="4"/>
      <c r="J27" s="43"/>
    </row>
    <row r="28" spans="1:12" ht="15.75" thickBot="1" x14ac:dyDescent="0.3">
      <c r="A28" s="43"/>
      <c r="B28" s="4"/>
      <c r="C28" s="9">
        <v>60</v>
      </c>
      <c r="D28" s="21">
        <v>45</v>
      </c>
      <c r="E28" s="22">
        <f t="shared" si="4"/>
        <v>0.75</v>
      </c>
      <c r="F28" s="21">
        <f t="shared" si="5"/>
        <v>360</v>
      </c>
      <c r="G28" s="23">
        <f t="shared" si="6"/>
        <v>93600</v>
      </c>
      <c r="H28" s="23">
        <f t="shared" si="7"/>
        <v>74880</v>
      </c>
      <c r="I28" s="4"/>
      <c r="J28" s="43"/>
    </row>
    <row r="29" spans="1:12" x14ac:dyDescent="0.25">
      <c r="A29" s="43"/>
      <c r="B29" s="4"/>
      <c r="C29" s="6">
        <v>15</v>
      </c>
      <c r="D29" s="24">
        <v>60</v>
      </c>
      <c r="E29" s="25">
        <f t="shared" si="4"/>
        <v>1</v>
      </c>
      <c r="F29" s="24">
        <f t="shared" si="5"/>
        <v>120</v>
      </c>
      <c r="G29" s="26">
        <f t="shared" si="6"/>
        <v>31200</v>
      </c>
      <c r="H29" s="26">
        <f t="shared" si="7"/>
        <v>24960</v>
      </c>
      <c r="I29" s="4"/>
      <c r="J29" s="43"/>
    </row>
    <row r="30" spans="1:12" x14ac:dyDescent="0.25">
      <c r="A30" s="43"/>
      <c r="B30" s="4"/>
      <c r="C30" s="7">
        <v>30</v>
      </c>
      <c r="D30" s="15">
        <v>60</v>
      </c>
      <c r="E30" s="16">
        <f t="shared" si="4"/>
        <v>1</v>
      </c>
      <c r="F30" s="15">
        <f t="shared" si="5"/>
        <v>240</v>
      </c>
      <c r="G30" s="17">
        <f t="shared" si="6"/>
        <v>62400</v>
      </c>
      <c r="H30" s="17">
        <f t="shared" si="7"/>
        <v>49920</v>
      </c>
      <c r="I30" s="4"/>
      <c r="J30" s="43"/>
    </row>
    <row r="31" spans="1:12" x14ac:dyDescent="0.25">
      <c r="A31" s="43"/>
      <c r="B31" s="4"/>
      <c r="C31" s="8">
        <v>45</v>
      </c>
      <c r="D31" s="18">
        <v>60</v>
      </c>
      <c r="E31" s="19">
        <f t="shared" si="4"/>
        <v>1</v>
      </c>
      <c r="F31" s="18">
        <f t="shared" si="5"/>
        <v>360</v>
      </c>
      <c r="G31" s="20">
        <f t="shared" si="6"/>
        <v>93600</v>
      </c>
      <c r="H31" s="20">
        <f t="shared" si="7"/>
        <v>74880</v>
      </c>
      <c r="I31" s="4"/>
      <c r="J31" s="43"/>
    </row>
    <row r="32" spans="1:12" ht="15.75" thickBot="1" x14ac:dyDescent="0.3">
      <c r="A32" s="43"/>
      <c r="B32" s="4"/>
      <c r="C32" s="9">
        <v>60</v>
      </c>
      <c r="D32" s="40">
        <v>60</v>
      </c>
      <c r="E32" s="41">
        <f t="shared" si="4"/>
        <v>1</v>
      </c>
      <c r="F32" s="40">
        <f t="shared" si="5"/>
        <v>480</v>
      </c>
      <c r="G32" s="42">
        <f t="shared" si="6"/>
        <v>124800</v>
      </c>
      <c r="H32" s="42">
        <f t="shared" si="7"/>
        <v>99840</v>
      </c>
      <c r="I32" s="4"/>
      <c r="J32" s="43"/>
    </row>
    <row r="33" spans="1:10" x14ac:dyDescent="0.25">
      <c r="A33" s="43"/>
      <c r="B33" s="4"/>
      <c r="C33" s="6">
        <v>15</v>
      </c>
      <c r="D33" s="10">
        <v>75</v>
      </c>
      <c r="E33" s="11">
        <f t="shared" si="4"/>
        <v>1.25</v>
      </c>
      <c r="F33" s="10">
        <f t="shared" si="5"/>
        <v>150</v>
      </c>
      <c r="G33" s="5">
        <f t="shared" si="6"/>
        <v>39000</v>
      </c>
      <c r="H33" s="5">
        <f t="shared" si="7"/>
        <v>31200</v>
      </c>
      <c r="I33" s="4"/>
      <c r="J33" s="43"/>
    </row>
    <row r="34" spans="1:10" x14ac:dyDescent="0.25">
      <c r="A34" s="43"/>
      <c r="B34" s="4"/>
      <c r="C34" s="7">
        <v>30</v>
      </c>
      <c r="D34" s="15">
        <v>75</v>
      </c>
      <c r="E34" s="16">
        <f t="shared" si="4"/>
        <v>1.25</v>
      </c>
      <c r="F34" s="15">
        <f t="shared" si="5"/>
        <v>300</v>
      </c>
      <c r="G34" s="17">
        <f t="shared" si="6"/>
        <v>78000</v>
      </c>
      <c r="H34" s="17">
        <f t="shared" si="7"/>
        <v>62400</v>
      </c>
      <c r="I34" s="4"/>
      <c r="J34" s="43"/>
    </row>
    <row r="35" spans="1:10" x14ac:dyDescent="0.25">
      <c r="A35" s="43"/>
      <c r="B35" s="4"/>
      <c r="C35" s="8">
        <v>45</v>
      </c>
      <c r="D35" s="18">
        <v>75</v>
      </c>
      <c r="E35" s="19">
        <f t="shared" si="4"/>
        <v>1.25</v>
      </c>
      <c r="F35" s="18">
        <f t="shared" si="5"/>
        <v>450</v>
      </c>
      <c r="G35" s="20">
        <f t="shared" si="6"/>
        <v>117000</v>
      </c>
      <c r="H35" s="20">
        <f t="shared" si="7"/>
        <v>93600</v>
      </c>
      <c r="I35" s="4"/>
      <c r="J35" s="43"/>
    </row>
    <row r="36" spans="1:10" ht="15.75" thickBot="1" x14ac:dyDescent="0.3">
      <c r="A36" s="43"/>
      <c r="B36" s="4"/>
      <c r="C36" s="9">
        <v>60</v>
      </c>
      <c r="D36" s="21">
        <v>75</v>
      </c>
      <c r="E36" s="22">
        <f t="shared" si="4"/>
        <v>1.25</v>
      </c>
      <c r="F36" s="21">
        <f t="shared" si="5"/>
        <v>600</v>
      </c>
      <c r="G36" s="23">
        <f t="shared" si="6"/>
        <v>156000</v>
      </c>
      <c r="H36" s="23">
        <f t="shared" si="7"/>
        <v>124800</v>
      </c>
      <c r="I36" s="4"/>
      <c r="J36" s="43"/>
    </row>
    <row r="37" spans="1:10" x14ac:dyDescent="0.25">
      <c r="A37" s="43"/>
      <c r="B37" s="4"/>
      <c r="C37" s="4"/>
      <c r="D37" s="4"/>
      <c r="E37" s="4"/>
      <c r="F37" s="4"/>
      <c r="G37" s="4"/>
      <c r="H37" s="4"/>
      <c r="I37" s="4"/>
      <c r="J37" s="43"/>
    </row>
    <row r="38" spans="1:10" x14ac:dyDescent="0.25">
      <c r="A38" s="43"/>
      <c r="B38" s="43"/>
      <c r="C38" s="43"/>
      <c r="D38" s="43"/>
      <c r="E38" s="43"/>
      <c r="F38" s="43"/>
      <c r="G38" s="43"/>
      <c r="H38" s="43"/>
      <c r="I38" s="43"/>
      <c r="J38" s="43"/>
    </row>
    <row r="39" spans="1:10" x14ac:dyDescent="0.25">
      <c r="A39" s="1"/>
    </row>
  </sheetData>
  <mergeCells count="15">
    <mergeCell ref="C6:H6"/>
    <mergeCell ref="C22:H22"/>
    <mergeCell ref="A3:O4"/>
    <mergeCell ref="C23:C24"/>
    <mergeCell ref="D23:D24"/>
    <mergeCell ref="E23:E24"/>
    <mergeCell ref="F23:F24"/>
    <mergeCell ref="G23:G24"/>
    <mergeCell ref="H23:H24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scale="7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-0.249977111117893"/>
  </sheetPr>
  <dimension ref="A1:N51"/>
  <sheetViews>
    <sheetView topLeftCell="A13" zoomScaleNormal="100" workbookViewId="0">
      <selection activeCell="I13" sqref="I13"/>
    </sheetView>
  </sheetViews>
  <sheetFormatPr defaultRowHeight="15" x14ac:dyDescent="0.25"/>
  <cols>
    <col min="1" max="1" width="3.7109375" style="50" customWidth="1"/>
    <col min="2" max="8" width="9.140625" style="50"/>
    <col min="9" max="10" width="25.42578125" style="50" customWidth="1"/>
    <col min="11" max="11" width="3.7109375" style="50" customWidth="1"/>
    <col min="12" max="14" width="9.140625" style="50" hidden="1" customWidth="1"/>
    <col min="15" max="16384" width="9.140625" style="50"/>
  </cols>
  <sheetData>
    <row r="1" spans="1:14" x14ac:dyDescent="0.25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4" ht="46.5" customHeight="1" x14ac:dyDescent="0.25">
      <c r="A2" s="49"/>
      <c r="B2" s="51"/>
      <c r="C2" s="51"/>
      <c r="D2" s="51"/>
      <c r="E2" s="51"/>
      <c r="F2" s="51"/>
      <c r="G2" s="51"/>
      <c r="H2" s="51"/>
      <c r="I2" s="51"/>
      <c r="J2" s="51"/>
      <c r="K2" s="49"/>
      <c r="L2" s="52"/>
      <c r="M2" s="52"/>
      <c r="N2" s="52"/>
    </row>
    <row r="3" spans="1:14" x14ac:dyDescent="0.25">
      <c r="A3" s="49"/>
      <c r="B3" s="51"/>
      <c r="C3" s="51"/>
      <c r="D3" s="51"/>
      <c r="E3" s="51"/>
      <c r="F3" s="51"/>
      <c r="G3" s="51"/>
      <c r="H3" s="51"/>
      <c r="I3" s="51"/>
      <c r="J3" s="51"/>
      <c r="K3" s="49"/>
      <c r="L3" s="52"/>
      <c r="M3" s="52"/>
      <c r="N3" s="52"/>
    </row>
    <row r="4" spans="1:14" x14ac:dyDescent="0.25">
      <c r="A4" s="49"/>
      <c r="B4" s="51"/>
      <c r="C4" s="51"/>
      <c r="D4" s="51"/>
      <c r="E4" s="51"/>
      <c r="F4" s="51"/>
      <c r="G4" s="53" t="s">
        <v>29</v>
      </c>
      <c r="H4" s="54"/>
      <c r="I4" s="54"/>
      <c r="J4" s="55"/>
      <c r="K4" s="49"/>
      <c r="L4" s="52"/>
      <c r="M4" s="52"/>
      <c r="N4" s="52"/>
    </row>
    <row r="5" spans="1:14" ht="43.5" customHeight="1" x14ac:dyDescent="0.25">
      <c r="A5" s="91" t="s">
        <v>0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</row>
    <row r="6" spans="1:14" ht="15" customHeight="1" x14ac:dyDescent="0.35">
      <c r="A6" s="49"/>
      <c r="B6" s="56"/>
      <c r="C6" s="56"/>
      <c r="D6" s="56"/>
      <c r="E6" s="56"/>
      <c r="F6" s="56"/>
      <c r="G6" s="56"/>
      <c r="H6" s="56"/>
      <c r="I6" s="56"/>
      <c r="J6" s="56"/>
      <c r="K6" s="57"/>
      <c r="L6" s="58"/>
      <c r="M6" s="58"/>
      <c r="N6" s="58"/>
    </row>
    <row r="7" spans="1:14" x14ac:dyDescent="0.25">
      <c r="A7" s="49"/>
      <c r="B7" s="51"/>
      <c r="C7" s="51"/>
      <c r="D7" s="51"/>
      <c r="E7" s="51"/>
      <c r="F7" s="51"/>
      <c r="G7" s="51"/>
      <c r="H7" s="51"/>
      <c r="I7" s="51"/>
      <c r="J7" s="51"/>
      <c r="K7" s="49"/>
    </row>
    <row r="8" spans="1:14" ht="18.75" x14ac:dyDescent="0.3">
      <c r="A8" s="49"/>
      <c r="B8" s="59">
        <v>1</v>
      </c>
      <c r="C8" s="60" t="s">
        <v>1</v>
      </c>
      <c r="D8" s="61"/>
      <c r="E8" s="62"/>
      <c r="F8" s="62"/>
      <c r="G8" s="62"/>
      <c r="H8" s="62"/>
      <c r="I8" s="62"/>
      <c r="J8" s="63">
        <v>20</v>
      </c>
      <c r="K8" s="49"/>
    </row>
    <row r="9" spans="1:14" ht="18.75" x14ac:dyDescent="0.3">
      <c r="A9" s="49"/>
      <c r="B9" s="59"/>
      <c r="C9" s="64"/>
      <c r="D9" s="64"/>
      <c r="E9" s="65"/>
      <c r="F9" s="65"/>
      <c r="G9" s="65"/>
      <c r="H9" s="65"/>
      <c r="I9" s="65"/>
      <c r="J9" s="66"/>
      <c r="K9" s="49"/>
    </row>
    <row r="10" spans="1:14" ht="18.75" x14ac:dyDescent="0.3">
      <c r="A10" s="49"/>
      <c r="B10" s="59">
        <v>2</v>
      </c>
      <c r="C10" s="67" t="s">
        <v>2</v>
      </c>
      <c r="D10" s="67"/>
      <c r="E10" s="68"/>
      <c r="F10" s="68"/>
      <c r="G10" s="68"/>
      <c r="H10" s="68"/>
      <c r="I10" s="68"/>
      <c r="J10" s="69">
        <v>75</v>
      </c>
      <c r="K10" s="49"/>
    </row>
    <row r="11" spans="1:14" ht="18.75" x14ac:dyDescent="0.3">
      <c r="A11" s="49"/>
      <c r="B11" s="59"/>
      <c r="C11" s="67"/>
      <c r="D11" s="67"/>
      <c r="E11" s="68"/>
      <c r="F11" s="68"/>
      <c r="G11" s="68"/>
      <c r="H11" s="68"/>
      <c r="I11" s="68"/>
      <c r="J11" s="66"/>
      <c r="K11" s="49"/>
    </row>
    <row r="12" spans="1:14" ht="18.75" x14ac:dyDescent="0.3">
      <c r="A12" s="49"/>
      <c r="B12" s="59">
        <v>3</v>
      </c>
      <c r="C12" s="67" t="s">
        <v>3</v>
      </c>
      <c r="D12" s="67"/>
      <c r="E12" s="68"/>
      <c r="F12" s="68"/>
      <c r="G12" s="68"/>
      <c r="H12" s="68"/>
      <c r="I12" s="68"/>
      <c r="J12" s="70">
        <f>J10/60</f>
        <v>1.25</v>
      </c>
      <c r="K12" s="49"/>
    </row>
    <row r="13" spans="1:14" ht="18.75" x14ac:dyDescent="0.3">
      <c r="A13" s="49"/>
      <c r="B13" s="59"/>
      <c r="C13" s="67"/>
      <c r="D13" s="67"/>
      <c r="E13" s="68"/>
      <c r="F13" s="68"/>
      <c r="G13" s="68"/>
      <c r="H13" s="68"/>
      <c r="I13" s="68"/>
      <c r="J13" s="71"/>
      <c r="K13" s="49"/>
    </row>
    <row r="14" spans="1:14" ht="18.75" x14ac:dyDescent="0.3">
      <c r="A14" s="49"/>
      <c r="B14" s="59">
        <v>4</v>
      </c>
      <c r="C14" s="67" t="s">
        <v>4</v>
      </c>
      <c r="D14" s="67"/>
      <c r="E14" s="68"/>
      <c r="F14" s="68"/>
      <c r="G14" s="68"/>
      <c r="H14" s="68"/>
      <c r="I14" s="68"/>
      <c r="J14" s="63">
        <v>7</v>
      </c>
      <c r="K14" s="49"/>
    </row>
    <row r="15" spans="1:14" ht="18.75" x14ac:dyDescent="0.3">
      <c r="A15" s="49"/>
      <c r="B15" s="59"/>
      <c r="C15" s="67"/>
      <c r="D15" s="67"/>
      <c r="E15" s="68"/>
      <c r="F15" s="68"/>
      <c r="G15" s="68"/>
      <c r="H15" s="68"/>
      <c r="I15" s="68"/>
      <c r="J15" s="71"/>
      <c r="K15" s="49"/>
    </row>
    <row r="16" spans="1:14" ht="18.75" x14ac:dyDescent="0.3">
      <c r="A16" s="49"/>
      <c r="B16" s="59">
        <v>5</v>
      </c>
      <c r="C16" s="67" t="s">
        <v>5</v>
      </c>
      <c r="D16" s="67"/>
      <c r="E16" s="68"/>
      <c r="F16" s="68"/>
      <c r="G16" s="68"/>
      <c r="H16" s="68"/>
      <c r="I16" s="68"/>
      <c r="J16" s="72">
        <f>J8*J12*J14</f>
        <v>175</v>
      </c>
      <c r="K16" s="49"/>
    </row>
    <row r="17" spans="1:11" ht="18.75" x14ac:dyDescent="0.3">
      <c r="A17" s="49"/>
      <c r="B17" s="59"/>
      <c r="C17" s="67"/>
      <c r="D17" s="67"/>
      <c r="E17" s="68"/>
      <c r="F17" s="68"/>
      <c r="G17" s="68"/>
      <c r="H17" s="68"/>
      <c r="I17" s="68"/>
      <c r="J17" s="71"/>
      <c r="K17" s="49"/>
    </row>
    <row r="18" spans="1:11" ht="18.75" x14ac:dyDescent="0.3">
      <c r="A18" s="49"/>
      <c r="B18" s="59">
        <v>6</v>
      </c>
      <c r="C18" s="67" t="s">
        <v>6</v>
      </c>
      <c r="D18" s="67"/>
      <c r="E18" s="68"/>
      <c r="F18" s="68"/>
      <c r="G18" s="68"/>
      <c r="H18" s="68"/>
      <c r="I18" s="68"/>
      <c r="J18" s="72">
        <f>J16*21</f>
        <v>3675</v>
      </c>
      <c r="K18" s="49"/>
    </row>
    <row r="19" spans="1:11" ht="18.75" x14ac:dyDescent="0.3">
      <c r="A19" s="49"/>
      <c r="B19" s="59"/>
      <c r="C19" s="67"/>
      <c r="D19" s="67"/>
      <c r="E19" s="68"/>
      <c r="F19" s="68"/>
      <c r="G19" s="68"/>
      <c r="H19" s="68"/>
      <c r="I19" s="68"/>
      <c r="J19" s="71"/>
      <c r="K19" s="49"/>
    </row>
    <row r="20" spans="1:11" ht="18.75" x14ac:dyDescent="0.3">
      <c r="A20" s="49"/>
      <c r="B20" s="59">
        <v>7</v>
      </c>
      <c r="C20" s="67" t="s">
        <v>7</v>
      </c>
      <c r="D20" s="67"/>
      <c r="E20" s="68"/>
      <c r="F20" s="68"/>
      <c r="G20" s="68"/>
      <c r="H20" s="68"/>
      <c r="I20" s="68"/>
      <c r="J20" s="72">
        <f>J16*260</f>
        <v>45500</v>
      </c>
      <c r="K20" s="49"/>
    </row>
    <row r="21" spans="1:11" ht="18.75" x14ac:dyDescent="0.3">
      <c r="A21" s="49"/>
      <c r="B21" s="59"/>
      <c r="C21" s="67"/>
      <c r="D21" s="67"/>
      <c r="E21" s="68"/>
      <c r="F21" s="68"/>
      <c r="G21" s="68"/>
      <c r="H21" s="68"/>
      <c r="I21" s="68"/>
      <c r="J21" s="71"/>
      <c r="K21" s="49"/>
    </row>
    <row r="22" spans="1:11" ht="18.75" x14ac:dyDescent="0.3">
      <c r="A22" s="49"/>
      <c r="B22" s="59">
        <v>8</v>
      </c>
      <c r="C22" s="67" t="s">
        <v>8</v>
      </c>
      <c r="D22" s="67"/>
      <c r="E22" s="68"/>
      <c r="F22" s="68"/>
      <c r="G22" s="68"/>
      <c r="H22" s="68"/>
      <c r="I22" s="68"/>
      <c r="J22" s="73">
        <f>J16*80%</f>
        <v>140</v>
      </c>
      <c r="K22" s="49"/>
    </row>
    <row r="23" spans="1:11" ht="18.75" x14ac:dyDescent="0.3">
      <c r="A23" s="49"/>
      <c r="B23" s="59"/>
      <c r="C23" s="67"/>
      <c r="D23" s="67"/>
      <c r="E23" s="68"/>
      <c r="F23" s="68"/>
      <c r="G23" s="68"/>
      <c r="H23" s="68"/>
      <c r="I23" s="68"/>
      <c r="J23" s="71"/>
      <c r="K23" s="49"/>
    </row>
    <row r="24" spans="1:11" ht="18.75" x14ac:dyDescent="0.3">
      <c r="A24" s="49"/>
      <c r="B24" s="59">
        <v>9</v>
      </c>
      <c r="C24" s="67" t="s">
        <v>9</v>
      </c>
      <c r="D24" s="67"/>
      <c r="E24" s="68"/>
      <c r="F24" s="68"/>
      <c r="G24" s="68"/>
      <c r="H24" s="68"/>
      <c r="I24" s="68"/>
      <c r="J24" s="73">
        <f>J18*80%</f>
        <v>2940</v>
      </c>
      <c r="K24" s="49"/>
    </row>
    <row r="25" spans="1:11" ht="18.75" x14ac:dyDescent="0.3">
      <c r="A25" s="49"/>
      <c r="B25" s="59"/>
      <c r="C25" s="67"/>
      <c r="D25" s="67"/>
      <c r="E25" s="68"/>
      <c r="F25" s="68"/>
      <c r="G25" s="68"/>
      <c r="H25" s="68"/>
      <c r="I25" s="68"/>
      <c r="J25" s="71"/>
      <c r="K25" s="49"/>
    </row>
    <row r="26" spans="1:11" ht="18.75" x14ac:dyDescent="0.3">
      <c r="A26" s="49"/>
      <c r="B26" s="59">
        <v>10</v>
      </c>
      <c r="C26" s="67" t="s">
        <v>10</v>
      </c>
      <c r="D26" s="67"/>
      <c r="E26" s="68"/>
      <c r="F26" s="68"/>
      <c r="G26" s="68"/>
      <c r="H26" s="68"/>
      <c r="I26" s="68"/>
      <c r="J26" s="73">
        <f>J20*80%</f>
        <v>36400</v>
      </c>
      <c r="K26" s="49"/>
    </row>
    <row r="27" spans="1:11" ht="18.75" x14ac:dyDescent="0.3">
      <c r="A27" s="49"/>
      <c r="B27" s="59"/>
      <c r="C27" s="67"/>
      <c r="D27" s="67"/>
      <c r="E27" s="68"/>
      <c r="F27" s="68"/>
      <c r="G27" s="68"/>
      <c r="H27" s="68"/>
      <c r="I27" s="68"/>
      <c r="J27" s="71"/>
      <c r="K27" s="49"/>
    </row>
    <row r="28" spans="1:11" ht="18.75" x14ac:dyDescent="0.3">
      <c r="A28" s="49"/>
      <c r="B28" s="59">
        <v>11</v>
      </c>
      <c r="C28" s="67" t="s">
        <v>11</v>
      </c>
      <c r="D28" s="67"/>
      <c r="E28" s="68"/>
      <c r="F28" s="68"/>
      <c r="G28" s="68"/>
      <c r="H28" s="68"/>
      <c r="I28" s="68"/>
      <c r="J28" s="69">
        <v>18000</v>
      </c>
      <c r="K28" s="49"/>
    </row>
    <row r="29" spans="1:11" ht="18.75" x14ac:dyDescent="0.3">
      <c r="A29" s="49"/>
      <c r="B29" s="59"/>
      <c r="C29" s="67"/>
      <c r="D29" s="67"/>
      <c r="E29" s="68"/>
      <c r="F29" s="68"/>
      <c r="G29" s="68"/>
      <c r="H29" s="68"/>
      <c r="I29" s="68"/>
      <c r="J29" s="71"/>
      <c r="K29" s="49"/>
    </row>
    <row r="30" spans="1:11" ht="18.75" x14ac:dyDescent="0.3">
      <c r="A30" s="49"/>
      <c r="B30" s="59">
        <v>12</v>
      </c>
      <c r="C30" s="67" t="s">
        <v>12</v>
      </c>
      <c r="D30" s="67"/>
      <c r="E30" s="68"/>
      <c r="F30" s="68"/>
      <c r="G30" s="68"/>
      <c r="H30" s="68"/>
      <c r="I30" s="68"/>
      <c r="J30" s="69">
        <v>6000</v>
      </c>
      <c r="K30" s="49"/>
    </row>
    <row r="31" spans="1:11" ht="18.75" x14ac:dyDescent="0.3">
      <c r="A31" s="49"/>
      <c r="B31" s="59"/>
      <c r="C31" s="67"/>
      <c r="D31" s="67"/>
      <c r="E31" s="68"/>
      <c r="F31" s="68"/>
      <c r="G31" s="68"/>
      <c r="H31" s="68"/>
      <c r="I31" s="68"/>
      <c r="J31" s="71"/>
      <c r="K31" s="49"/>
    </row>
    <row r="32" spans="1:11" ht="18.75" x14ac:dyDescent="0.3">
      <c r="A32" s="49"/>
      <c r="B32" s="59">
        <v>13</v>
      </c>
      <c r="C32" s="67" t="s">
        <v>13</v>
      </c>
      <c r="D32" s="67"/>
      <c r="E32" s="68"/>
      <c r="F32" s="68"/>
      <c r="G32" s="68"/>
      <c r="H32" s="68"/>
      <c r="I32" s="68"/>
      <c r="J32" s="69">
        <v>3500</v>
      </c>
      <c r="K32" s="49"/>
    </row>
    <row r="33" spans="1:11" ht="18.75" x14ac:dyDescent="0.3">
      <c r="A33" s="49"/>
      <c r="B33" s="59"/>
      <c r="C33" s="67"/>
      <c r="D33" s="67"/>
      <c r="E33" s="68"/>
      <c r="F33" s="68"/>
      <c r="G33" s="68"/>
      <c r="H33" s="68"/>
      <c r="I33" s="68"/>
      <c r="J33" s="71"/>
      <c r="K33" s="49"/>
    </row>
    <row r="34" spans="1:11" ht="18.75" x14ac:dyDescent="0.3">
      <c r="A34" s="49"/>
      <c r="B34" s="59">
        <v>14</v>
      </c>
      <c r="C34" s="67" t="s">
        <v>14</v>
      </c>
      <c r="D34" s="67"/>
      <c r="E34" s="68"/>
      <c r="F34" s="68"/>
      <c r="G34" s="68"/>
      <c r="H34" s="68"/>
      <c r="I34" s="68"/>
      <c r="J34" s="69">
        <v>18000</v>
      </c>
      <c r="K34" s="49"/>
    </row>
    <row r="35" spans="1:11" ht="18.75" x14ac:dyDescent="0.3">
      <c r="A35" s="49"/>
      <c r="B35" s="59"/>
      <c r="C35" s="67"/>
      <c r="D35" s="67"/>
      <c r="E35" s="68"/>
      <c r="F35" s="68"/>
      <c r="G35" s="68"/>
      <c r="H35" s="68"/>
      <c r="I35" s="68"/>
      <c r="J35" s="71"/>
      <c r="K35" s="49"/>
    </row>
    <row r="36" spans="1:11" ht="18.75" x14ac:dyDescent="0.3">
      <c r="A36" s="49"/>
      <c r="B36" s="59">
        <v>15</v>
      </c>
      <c r="C36" s="67" t="s">
        <v>15</v>
      </c>
      <c r="D36" s="67"/>
      <c r="E36" s="68"/>
      <c r="F36" s="68"/>
      <c r="G36" s="68"/>
      <c r="H36" s="68"/>
      <c r="I36" s="68"/>
      <c r="J36" s="69">
        <v>900</v>
      </c>
      <c r="K36" s="49"/>
    </row>
    <row r="37" spans="1:11" ht="18.75" x14ac:dyDescent="0.3">
      <c r="A37" s="49"/>
      <c r="B37" s="59"/>
      <c r="C37" s="67"/>
      <c r="D37" s="67"/>
      <c r="E37" s="68"/>
      <c r="F37" s="68"/>
      <c r="G37" s="68"/>
      <c r="H37" s="68"/>
      <c r="I37" s="68"/>
      <c r="J37" s="71"/>
      <c r="K37" s="49"/>
    </row>
    <row r="38" spans="1:11" ht="18.75" x14ac:dyDescent="0.3">
      <c r="A38" s="49"/>
      <c r="B38" s="59">
        <v>16</v>
      </c>
      <c r="C38" s="67" t="s">
        <v>16</v>
      </c>
      <c r="D38" s="67"/>
      <c r="E38" s="68"/>
      <c r="F38" s="68"/>
      <c r="G38" s="68"/>
      <c r="H38" s="68"/>
      <c r="I38" s="68"/>
      <c r="J38" s="73">
        <f>J28+J30+J32+J34+J36</f>
        <v>46400</v>
      </c>
      <c r="K38" s="49"/>
    </row>
    <row r="39" spans="1:11" ht="18.75" x14ac:dyDescent="0.3">
      <c r="A39" s="49"/>
      <c r="B39" s="59"/>
      <c r="C39" s="67"/>
      <c r="D39" s="67"/>
      <c r="E39" s="68"/>
      <c r="F39" s="68"/>
      <c r="G39" s="68"/>
      <c r="H39" s="68"/>
      <c r="I39" s="68"/>
      <c r="J39" s="71"/>
      <c r="K39" s="49"/>
    </row>
    <row r="40" spans="1:11" ht="18.75" x14ac:dyDescent="0.3">
      <c r="A40" s="49"/>
      <c r="B40" s="59">
        <v>17</v>
      </c>
      <c r="C40" s="67" t="s">
        <v>17</v>
      </c>
      <c r="D40" s="67"/>
      <c r="E40" s="68"/>
      <c r="F40" s="68"/>
      <c r="G40" s="68"/>
      <c r="H40" s="68"/>
      <c r="I40" s="68"/>
      <c r="J40" s="74">
        <f>J38/J24</f>
        <v>15.782312925170068</v>
      </c>
      <c r="K40" s="49"/>
    </row>
    <row r="41" spans="1:11" ht="18.75" x14ac:dyDescent="0.3">
      <c r="A41" s="49"/>
      <c r="B41" s="59"/>
      <c r="C41" s="67"/>
      <c r="D41" s="67"/>
      <c r="E41" s="68"/>
      <c r="F41" s="68"/>
      <c r="G41" s="68"/>
      <c r="H41" s="68"/>
      <c r="I41" s="68"/>
      <c r="J41" s="71"/>
      <c r="K41" s="49"/>
    </row>
    <row r="42" spans="1:11" ht="18.75" x14ac:dyDescent="0.3">
      <c r="A42" s="49"/>
      <c r="B42" s="59">
        <v>18</v>
      </c>
      <c r="C42" s="67" t="s">
        <v>18</v>
      </c>
      <c r="D42" s="67"/>
      <c r="E42" s="68"/>
      <c r="F42" s="68"/>
      <c r="G42" s="68"/>
      <c r="H42" s="68"/>
      <c r="I42" s="68"/>
      <c r="J42" s="75">
        <f>J26*3</f>
        <v>109200</v>
      </c>
      <c r="K42" s="49"/>
    </row>
    <row r="43" spans="1:11" ht="18.75" x14ac:dyDescent="0.3">
      <c r="A43" s="49"/>
      <c r="B43" s="59"/>
      <c r="C43" s="67"/>
      <c r="D43" s="67"/>
      <c r="E43" s="68"/>
      <c r="F43" s="68"/>
      <c r="G43" s="68"/>
      <c r="H43" s="68"/>
      <c r="I43" s="68"/>
      <c r="J43" s="71"/>
      <c r="K43" s="49"/>
    </row>
    <row r="44" spans="1:11" ht="18.75" x14ac:dyDescent="0.3">
      <c r="A44" s="49"/>
      <c r="B44" s="59">
        <v>19</v>
      </c>
      <c r="C44" s="67" t="s">
        <v>19</v>
      </c>
      <c r="D44" s="67"/>
      <c r="E44" s="68"/>
      <c r="F44" s="68"/>
      <c r="G44" s="68"/>
      <c r="H44" s="68"/>
      <c r="I44" s="68"/>
      <c r="J44" s="75">
        <f>J26*5</f>
        <v>182000</v>
      </c>
      <c r="K44" s="49"/>
    </row>
    <row r="45" spans="1:11" ht="18.75" x14ac:dyDescent="0.3">
      <c r="A45" s="49"/>
      <c r="B45" s="59"/>
      <c r="C45" s="67"/>
      <c r="D45" s="67"/>
      <c r="E45" s="68"/>
      <c r="F45" s="68"/>
      <c r="G45" s="68"/>
      <c r="H45" s="68"/>
      <c r="I45" s="68"/>
      <c r="J45" s="71"/>
      <c r="K45" s="49"/>
    </row>
    <row r="46" spans="1:11" ht="18.75" x14ac:dyDescent="0.3">
      <c r="A46" s="49"/>
      <c r="B46" s="59">
        <v>20</v>
      </c>
      <c r="C46" s="67" t="s">
        <v>20</v>
      </c>
      <c r="D46" s="67"/>
      <c r="E46" s="68"/>
      <c r="F46" s="68"/>
      <c r="G46" s="68"/>
      <c r="H46" s="68"/>
      <c r="I46" s="68"/>
      <c r="J46" s="75">
        <f>J26*10</f>
        <v>364000</v>
      </c>
      <c r="K46" s="49"/>
    </row>
    <row r="47" spans="1:11" x14ac:dyDescent="0.25">
      <c r="A47" s="49"/>
      <c r="B47" s="51"/>
      <c r="C47" s="51"/>
      <c r="D47" s="51"/>
      <c r="E47" s="51"/>
      <c r="F47" s="51"/>
      <c r="G47" s="51"/>
      <c r="H47" s="51"/>
      <c r="I47" s="51"/>
      <c r="J47" s="51"/>
      <c r="K47" s="49"/>
    </row>
    <row r="48" spans="1:11" x14ac:dyDescent="0.25">
      <c r="A48" s="49"/>
      <c r="B48" s="51"/>
      <c r="C48" s="51"/>
      <c r="D48" s="51"/>
      <c r="E48" s="51"/>
      <c r="F48" s="51"/>
      <c r="G48" s="51"/>
      <c r="H48" s="51"/>
      <c r="I48" s="51"/>
      <c r="J48" s="51"/>
      <c r="K48" s="49"/>
    </row>
    <row r="49" spans="1:11" x14ac:dyDescent="0.25">
      <c r="A49" s="49"/>
      <c r="B49" s="90" t="s">
        <v>21</v>
      </c>
      <c r="C49" s="90"/>
      <c r="D49" s="90"/>
      <c r="E49" s="90"/>
      <c r="F49" s="90"/>
      <c r="G49" s="90"/>
      <c r="H49" s="90"/>
      <c r="I49" s="90"/>
      <c r="J49" s="90"/>
      <c r="K49" s="49"/>
    </row>
    <row r="50" spans="1:11" x14ac:dyDescent="0.25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</row>
    <row r="51" spans="1:11" x14ac:dyDescent="0.25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</row>
  </sheetData>
  <mergeCells count="2">
    <mergeCell ref="B49:J49"/>
    <mergeCell ref="A5:N5"/>
  </mergeCells>
  <pageMargins left="0.7" right="0.7" top="0.75" bottom="0.75" header="0.3" footer="0.3"/>
  <pageSetup scale="7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499984740745262"/>
  </sheetPr>
  <dimension ref="A1:N51"/>
  <sheetViews>
    <sheetView tabSelected="1" zoomScaleNormal="100" workbookViewId="0">
      <selection activeCell="AB52" sqref="AB52"/>
    </sheetView>
  </sheetViews>
  <sheetFormatPr defaultRowHeight="15" x14ac:dyDescent="0.25"/>
  <cols>
    <col min="1" max="1" width="3.7109375" customWidth="1"/>
    <col min="9" max="10" width="25.42578125" customWidth="1"/>
    <col min="11" max="11" width="3.7109375" customWidth="1"/>
    <col min="12" max="14" width="9.140625" hidden="1" customWidth="1"/>
  </cols>
  <sheetData>
    <row r="1" spans="1:14" x14ac:dyDescent="0.25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4" ht="46.5" customHeight="1" x14ac:dyDescent="0.25">
      <c r="A2" s="43"/>
      <c r="B2" s="4"/>
      <c r="C2" s="4"/>
      <c r="D2" s="4"/>
      <c r="E2" s="4"/>
      <c r="F2" s="4"/>
      <c r="G2" s="4"/>
      <c r="H2" s="4"/>
      <c r="I2" s="4"/>
      <c r="J2" s="4"/>
      <c r="K2" s="43"/>
      <c r="L2" s="3"/>
      <c r="M2" s="3"/>
      <c r="N2" s="3"/>
    </row>
    <row r="3" spans="1:14" x14ac:dyDescent="0.25">
      <c r="A3" s="43"/>
      <c r="B3" s="4"/>
      <c r="C3" s="4"/>
      <c r="D3" s="4"/>
      <c r="E3" s="4"/>
      <c r="F3" s="4"/>
      <c r="G3" s="4"/>
      <c r="H3" s="4"/>
      <c r="I3" s="4"/>
      <c r="J3" s="4"/>
      <c r="K3" s="43"/>
      <c r="L3" s="3"/>
      <c r="M3" s="3"/>
      <c r="N3" s="3"/>
    </row>
    <row r="4" spans="1:14" x14ac:dyDescent="0.25">
      <c r="A4" s="43"/>
      <c r="B4" s="4"/>
      <c r="C4" s="4"/>
      <c r="D4" s="4"/>
      <c r="E4" s="4"/>
      <c r="F4" s="4"/>
      <c r="G4" s="44" t="s">
        <v>29</v>
      </c>
      <c r="H4" s="29"/>
      <c r="I4" s="29"/>
      <c r="J4" s="30"/>
      <c r="K4" s="43"/>
      <c r="L4" s="3"/>
      <c r="M4" s="3"/>
      <c r="N4" s="3"/>
    </row>
    <row r="5" spans="1:14" ht="43.5" customHeight="1" x14ac:dyDescent="0.25">
      <c r="A5" s="88" t="s">
        <v>30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</row>
    <row r="6" spans="1:14" ht="15" customHeight="1" x14ac:dyDescent="0.35">
      <c r="A6" s="43"/>
      <c r="B6" s="31"/>
      <c r="C6" s="31"/>
      <c r="D6" s="31"/>
      <c r="E6" s="31"/>
      <c r="F6" s="31"/>
      <c r="G6" s="31"/>
      <c r="H6" s="31"/>
      <c r="I6" s="31"/>
      <c r="J6" s="31"/>
      <c r="K6" s="47"/>
      <c r="L6" s="2"/>
      <c r="M6" s="2"/>
      <c r="N6" s="2"/>
    </row>
    <row r="7" spans="1:14" x14ac:dyDescent="0.25">
      <c r="A7" s="43"/>
      <c r="B7" s="32"/>
      <c r="C7" s="32"/>
      <c r="D7" s="32"/>
      <c r="E7" s="32"/>
      <c r="F7" s="32"/>
      <c r="G7" s="32"/>
      <c r="H7" s="32"/>
      <c r="I7" s="32"/>
      <c r="J7" s="32"/>
      <c r="K7" s="43"/>
    </row>
    <row r="8" spans="1:14" ht="18.75" x14ac:dyDescent="0.3">
      <c r="A8" s="43"/>
      <c r="B8" s="33"/>
      <c r="C8" s="34"/>
      <c r="D8" s="34"/>
      <c r="E8" s="34"/>
      <c r="F8" s="34"/>
      <c r="G8" s="34"/>
      <c r="H8" s="34"/>
      <c r="I8" s="34"/>
      <c r="J8" s="35"/>
      <c r="K8" s="43"/>
    </row>
    <row r="9" spans="1:14" ht="18.75" x14ac:dyDescent="0.3">
      <c r="A9" s="43"/>
      <c r="B9" s="33"/>
      <c r="C9" s="34"/>
      <c r="D9" s="34"/>
      <c r="E9" s="34"/>
      <c r="F9" s="34"/>
      <c r="G9" s="34"/>
      <c r="H9" s="34"/>
      <c r="I9" s="34"/>
      <c r="J9" s="35"/>
      <c r="K9" s="43"/>
    </row>
    <row r="10" spans="1:14" ht="18.75" x14ac:dyDescent="0.3">
      <c r="A10" s="43"/>
      <c r="B10" s="33"/>
      <c r="C10" s="34"/>
      <c r="D10" s="34"/>
      <c r="E10" s="34"/>
      <c r="F10" s="34"/>
      <c r="G10" s="34"/>
      <c r="H10" s="34"/>
      <c r="I10" s="34"/>
      <c r="J10" s="36"/>
      <c r="K10" s="43"/>
    </row>
    <row r="11" spans="1:14" ht="18.75" x14ac:dyDescent="0.3">
      <c r="A11" s="43"/>
      <c r="B11" s="33"/>
      <c r="C11" s="34"/>
      <c r="D11" s="34"/>
      <c r="E11" s="34"/>
      <c r="F11" s="34"/>
      <c r="G11" s="34"/>
      <c r="H11" s="34"/>
      <c r="I11" s="34"/>
      <c r="J11" s="35"/>
      <c r="K11" s="43"/>
    </row>
    <row r="12" spans="1:14" ht="18.75" x14ac:dyDescent="0.3">
      <c r="A12" s="43"/>
      <c r="B12" s="33"/>
      <c r="C12" s="34"/>
      <c r="D12" s="34"/>
      <c r="E12" s="34"/>
      <c r="F12" s="34"/>
      <c r="G12" s="34"/>
      <c r="H12" s="34"/>
      <c r="I12" s="34"/>
      <c r="J12" s="37"/>
      <c r="K12" s="43"/>
    </row>
    <row r="13" spans="1:14" ht="18.75" x14ac:dyDescent="0.3">
      <c r="A13" s="43"/>
      <c r="B13" s="33"/>
      <c r="C13" s="34"/>
      <c r="D13" s="34"/>
      <c r="E13" s="34"/>
      <c r="F13" s="34"/>
      <c r="G13" s="34"/>
      <c r="H13" s="34"/>
      <c r="I13" s="34"/>
      <c r="J13" s="35"/>
      <c r="K13" s="43"/>
    </row>
    <row r="14" spans="1:14" ht="18.75" x14ac:dyDescent="0.3">
      <c r="A14" s="43"/>
      <c r="B14" s="33"/>
      <c r="C14" s="34"/>
      <c r="D14" s="34"/>
      <c r="E14" s="34"/>
      <c r="F14" s="34"/>
      <c r="G14" s="34"/>
      <c r="H14" s="34"/>
      <c r="I14" s="34"/>
      <c r="J14" s="35"/>
      <c r="K14" s="43"/>
    </row>
    <row r="15" spans="1:14" ht="18.75" x14ac:dyDescent="0.3">
      <c r="A15" s="43"/>
      <c r="B15" s="33"/>
      <c r="C15" s="34"/>
      <c r="D15" s="34"/>
      <c r="E15" s="34"/>
      <c r="F15" s="34"/>
      <c r="G15" s="34"/>
      <c r="H15" s="34"/>
      <c r="I15" s="34"/>
      <c r="J15" s="35"/>
      <c r="K15" s="43"/>
    </row>
    <row r="16" spans="1:14" ht="18.75" x14ac:dyDescent="0.3">
      <c r="A16" s="43"/>
      <c r="B16" s="33"/>
      <c r="C16" s="34"/>
      <c r="D16" s="34"/>
      <c r="E16" s="34"/>
      <c r="F16" s="34"/>
      <c r="G16" s="34"/>
      <c r="H16" s="34"/>
      <c r="I16" s="34"/>
      <c r="J16" s="36"/>
      <c r="K16" s="43"/>
    </row>
    <row r="17" spans="1:11" ht="18.75" x14ac:dyDescent="0.3">
      <c r="A17" s="43"/>
      <c r="B17" s="33"/>
      <c r="C17" s="34"/>
      <c r="D17" s="34"/>
      <c r="E17" s="34"/>
      <c r="F17" s="34"/>
      <c r="G17" s="34"/>
      <c r="H17" s="34"/>
      <c r="I17" s="34"/>
      <c r="J17" s="35"/>
      <c r="K17" s="43"/>
    </row>
    <row r="18" spans="1:11" ht="18.75" x14ac:dyDescent="0.3">
      <c r="A18" s="43"/>
      <c r="B18" s="33"/>
      <c r="C18" s="34"/>
      <c r="D18" s="34"/>
      <c r="E18" s="34"/>
      <c r="F18" s="34"/>
      <c r="G18" s="34"/>
      <c r="H18" s="34"/>
      <c r="I18" s="34"/>
      <c r="J18" s="36"/>
      <c r="K18" s="43"/>
    </row>
    <row r="19" spans="1:11" ht="18.75" x14ac:dyDescent="0.3">
      <c r="A19" s="43"/>
      <c r="B19" s="33"/>
      <c r="C19" s="34"/>
      <c r="D19" s="34"/>
      <c r="E19" s="34"/>
      <c r="F19" s="34"/>
      <c r="G19" s="34"/>
      <c r="H19" s="34"/>
      <c r="I19" s="34"/>
      <c r="J19" s="35"/>
      <c r="K19" s="43"/>
    </row>
    <row r="20" spans="1:11" ht="18.75" x14ac:dyDescent="0.3">
      <c r="A20" s="43"/>
      <c r="B20" s="33"/>
      <c r="C20" s="34"/>
      <c r="D20" s="34"/>
      <c r="E20" s="34"/>
      <c r="F20" s="34"/>
      <c r="G20" s="34"/>
      <c r="H20" s="34"/>
      <c r="I20" s="34"/>
      <c r="J20" s="36"/>
      <c r="K20" s="43"/>
    </row>
    <row r="21" spans="1:11" ht="18.75" x14ac:dyDescent="0.3">
      <c r="A21" s="43"/>
      <c r="B21" s="33"/>
      <c r="C21" s="34"/>
      <c r="D21" s="34"/>
      <c r="E21" s="34"/>
      <c r="F21" s="34"/>
      <c r="G21" s="34"/>
      <c r="H21" s="34"/>
      <c r="I21" s="34"/>
      <c r="J21" s="35"/>
      <c r="K21" s="43"/>
    </row>
    <row r="22" spans="1:11" ht="18.75" x14ac:dyDescent="0.3">
      <c r="A22" s="43"/>
      <c r="B22" s="33"/>
      <c r="C22" s="34"/>
      <c r="D22" s="34"/>
      <c r="E22" s="34"/>
      <c r="F22" s="34"/>
      <c r="G22" s="34"/>
      <c r="H22" s="34"/>
      <c r="I22" s="34"/>
      <c r="J22" s="36"/>
      <c r="K22" s="43"/>
    </row>
    <row r="23" spans="1:11" ht="18.75" x14ac:dyDescent="0.3">
      <c r="A23" s="43"/>
      <c r="B23" s="33"/>
      <c r="C23" s="34"/>
      <c r="D23" s="34"/>
      <c r="E23" s="34"/>
      <c r="F23" s="34"/>
      <c r="G23" s="34"/>
      <c r="H23" s="34"/>
      <c r="I23" s="34"/>
      <c r="J23" s="35"/>
      <c r="K23" s="43"/>
    </row>
    <row r="24" spans="1:11" ht="18.75" x14ac:dyDescent="0.3">
      <c r="A24" s="43"/>
      <c r="B24" s="33"/>
      <c r="C24" s="34"/>
      <c r="D24" s="34"/>
      <c r="E24" s="34"/>
      <c r="F24" s="34"/>
      <c r="G24" s="34"/>
      <c r="H24" s="34"/>
      <c r="I24" s="34"/>
      <c r="J24" s="36"/>
      <c r="K24" s="43"/>
    </row>
    <row r="25" spans="1:11" ht="18.75" x14ac:dyDescent="0.3">
      <c r="A25" s="43"/>
      <c r="B25" s="33"/>
      <c r="C25" s="34"/>
      <c r="D25" s="34"/>
      <c r="E25" s="34"/>
      <c r="F25" s="34"/>
      <c r="G25" s="34"/>
      <c r="H25" s="34"/>
      <c r="I25" s="34"/>
      <c r="J25" s="35"/>
      <c r="K25" s="43"/>
    </row>
    <row r="26" spans="1:11" ht="18.75" x14ac:dyDescent="0.3">
      <c r="A26" s="43"/>
      <c r="B26" s="33"/>
      <c r="C26" s="34"/>
      <c r="D26" s="34"/>
      <c r="E26" s="34"/>
      <c r="F26" s="34"/>
      <c r="G26" s="34"/>
      <c r="H26" s="34"/>
      <c r="I26" s="34"/>
      <c r="J26" s="36"/>
      <c r="K26" s="43"/>
    </row>
    <row r="27" spans="1:11" ht="18.75" x14ac:dyDescent="0.3">
      <c r="A27" s="43"/>
      <c r="B27" s="33"/>
      <c r="C27" s="34"/>
      <c r="D27" s="34"/>
      <c r="E27" s="34"/>
      <c r="F27" s="34"/>
      <c r="G27" s="34"/>
      <c r="H27" s="34"/>
      <c r="I27" s="34"/>
      <c r="J27" s="35"/>
      <c r="K27" s="43"/>
    </row>
    <row r="28" spans="1:11" ht="18.75" x14ac:dyDescent="0.3">
      <c r="A28" s="43"/>
      <c r="B28" s="33"/>
      <c r="C28" s="34"/>
      <c r="D28" s="34"/>
      <c r="E28" s="34"/>
      <c r="F28" s="34"/>
      <c r="G28" s="34"/>
      <c r="H28" s="34"/>
      <c r="I28" s="34"/>
      <c r="J28" s="36"/>
      <c r="K28" s="43"/>
    </row>
    <row r="29" spans="1:11" ht="18.75" x14ac:dyDescent="0.3">
      <c r="A29" s="43"/>
      <c r="B29" s="33"/>
      <c r="C29" s="34"/>
      <c r="D29" s="34"/>
      <c r="E29" s="34"/>
      <c r="F29" s="34"/>
      <c r="G29" s="34"/>
      <c r="H29" s="34"/>
      <c r="I29" s="34"/>
      <c r="J29" s="35"/>
      <c r="K29" s="43"/>
    </row>
    <row r="30" spans="1:11" ht="18.75" x14ac:dyDescent="0.3">
      <c r="A30" s="43"/>
      <c r="B30" s="33"/>
      <c r="C30" s="34"/>
      <c r="D30" s="34"/>
      <c r="E30" s="34"/>
      <c r="F30" s="34"/>
      <c r="G30" s="34"/>
      <c r="H30" s="34"/>
      <c r="I30" s="34"/>
      <c r="J30" s="36"/>
      <c r="K30" s="43"/>
    </row>
    <row r="31" spans="1:11" ht="18.75" x14ac:dyDescent="0.3">
      <c r="A31" s="43"/>
      <c r="B31" s="33"/>
      <c r="C31" s="34"/>
      <c r="D31" s="34"/>
      <c r="E31" s="34"/>
      <c r="F31" s="34"/>
      <c r="G31" s="34"/>
      <c r="H31" s="34"/>
      <c r="I31" s="34"/>
      <c r="J31" s="35"/>
      <c r="K31" s="43"/>
    </row>
    <row r="32" spans="1:11" ht="18.75" x14ac:dyDescent="0.3">
      <c r="A32" s="43"/>
      <c r="B32" s="33"/>
      <c r="C32" s="34"/>
      <c r="D32" s="34"/>
      <c r="E32" s="34"/>
      <c r="F32" s="34"/>
      <c r="G32" s="34"/>
      <c r="H32" s="34"/>
      <c r="I32" s="34"/>
      <c r="J32" s="36"/>
      <c r="K32" s="43"/>
    </row>
    <row r="33" spans="1:11" ht="18.75" x14ac:dyDescent="0.3">
      <c r="A33" s="43"/>
      <c r="B33" s="33"/>
      <c r="C33" s="34"/>
      <c r="D33" s="34"/>
      <c r="E33" s="34"/>
      <c r="F33" s="34"/>
      <c r="G33" s="34"/>
      <c r="H33" s="34"/>
      <c r="I33" s="34"/>
      <c r="J33" s="35"/>
      <c r="K33" s="43"/>
    </row>
    <row r="34" spans="1:11" ht="18.75" x14ac:dyDescent="0.3">
      <c r="A34" s="43"/>
      <c r="B34" s="33"/>
      <c r="C34" s="34"/>
      <c r="D34" s="34"/>
      <c r="E34" s="34"/>
      <c r="F34" s="34"/>
      <c r="G34" s="34"/>
      <c r="H34" s="34"/>
      <c r="I34" s="34"/>
      <c r="J34" s="36"/>
      <c r="K34" s="43"/>
    </row>
    <row r="35" spans="1:11" ht="18.75" x14ac:dyDescent="0.3">
      <c r="A35" s="43"/>
      <c r="B35" s="33"/>
      <c r="C35" s="34"/>
      <c r="D35" s="34"/>
      <c r="E35" s="34"/>
      <c r="F35" s="34"/>
      <c r="G35" s="34"/>
      <c r="H35" s="34"/>
      <c r="I35" s="34"/>
      <c r="J35" s="35"/>
      <c r="K35" s="43"/>
    </row>
    <row r="36" spans="1:11" ht="18.75" x14ac:dyDescent="0.3">
      <c r="A36" s="43"/>
      <c r="B36" s="33"/>
      <c r="C36" s="34"/>
      <c r="D36" s="34"/>
      <c r="E36" s="34"/>
      <c r="F36" s="34"/>
      <c r="G36" s="34"/>
      <c r="H36" s="34"/>
      <c r="I36" s="34"/>
      <c r="J36" s="36"/>
      <c r="K36" s="43"/>
    </row>
    <row r="37" spans="1:11" ht="18.75" x14ac:dyDescent="0.3">
      <c r="A37" s="43"/>
      <c r="B37" s="33"/>
      <c r="C37" s="34"/>
      <c r="D37" s="34"/>
      <c r="E37" s="34"/>
      <c r="F37" s="34"/>
      <c r="G37" s="34"/>
      <c r="H37" s="34"/>
      <c r="I37" s="34"/>
      <c r="J37" s="35"/>
      <c r="K37" s="43"/>
    </row>
    <row r="38" spans="1:11" ht="18.75" x14ac:dyDescent="0.3">
      <c r="A38" s="43"/>
      <c r="B38" s="33"/>
      <c r="C38" s="34"/>
      <c r="D38" s="34"/>
      <c r="E38" s="34"/>
      <c r="F38" s="34"/>
      <c r="G38" s="34"/>
      <c r="H38" s="34"/>
      <c r="I38" s="34"/>
      <c r="J38" s="36"/>
      <c r="K38" s="43"/>
    </row>
    <row r="39" spans="1:11" ht="18.75" x14ac:dyDescent="0.3">
      <c r="A39" s="43"/>
      <c r="B39" s="33"/>
      <c r="C39" s="34"/>
      <c r="D39" s="34"/>
      <c r="E39" s="34"/>
      <c r="F39" s="34"/>
      <c r="G39" s="34"/>
      <c r="H39" s="34"/>
      <c r="I39" s="34"/>
      <c r="J39" s="35"/>
      <c r="K39" s="43"/>
    </row>
    <row r="40" spans="1:11" ht="18.75" x14ac:dyDescent="0.3">
      <c r="A40" s="43"/>
      <c r="B40" s="33"/>
      <c r="C40" s="34"/>
      <c r="D40" s="34"/>
      <c r="E40" s="34"/>
      <c r="F40" s="34"/>
      <c r="G40" s="34"/>
      <c r="H40" s="34"/>
      <c r="I40" s="34"/>
      <c r="J40" s="38"/>
      <c r="K40" s="43"/>
    </row>
    <row r="41" spans="1:11" ht="18.75" x14ac:dyDescent="0.3">
      <c r="A41" s="43"/>
      <c r="B41" s="33"/>
      <c r="C41" s="34"/>
      <c r="D41" s="34"/>
      <c r="E41" s="34"/>
      <c r="F41" s="34"/>
      <c r="G41" s="34"/>
      <c r="H41" s="34"/>
      <c r="I41" s="34"/>
      <c r="J41" s="35"/>
      <c r="K41" s="43"/>
    </row>
    <row r="42" spans="1:11" ht="18.75" x14ac:dyDescent="0.3">
      <c r="A42" s="43"/>
      <c r="B42" s="33"/>
      <c r="C42" s="34"/>
      <c r="D42" s="34"/>
      <c r="E42" s="34"/>
      <c r="F42" s="34"/>
      <c r="G42" s="34"/>
      <c r="H42" s="34"/>
      <c r="I42" s="34"/>
      <c r="J42" s="39"/>
      <c r="K42" s="43"/>
    </row>
    <row r="43" spans="1:11" ht="18.75" x14ac:dyDescent="0.3">
      <c r="A43" s="43"/>
      <c r="B43" s="33"/>
      <c r="C43" s="34"/>
      <c r="D43" s="34"/>
      <c r="E43" s="34"/>
      <c r="F43" s="34"/>
      <c r="G43" s="34"/>
      <c r="H43" s="34"/>
      <c r="I43" s="34"/>
      <c r="J43" s="35"/>
      <c r="K43" s="43"/>
    </row>
    <row r="44" spans="1:11" ht="18.75" x14ac:dyDescent="0.3">
      <c r="A44" s="43"/>
      <c r="B44" s="33"/>
      <c r="C44" s="34"/>
      <c r="D44" s="34"/>
      <c r="E44" s="34"/>
      <c r="F44" s="34"/>
      <c r="G44" s="34"/>
      <c r="H44" s="34"/>
      <c r="I44" s="34"/>
      <c r="J44" s="39"/>
      <c r="K44" s="43"/>
    </row>
    <row r="45" spans="1:11" ht="18.75" x14ac:dyDescent="0.3">
      <c r="A45" s="43"/>
      <c r="B45" s="33"/>
      <c r="C45" s="34"/>
      <c r="D45" s="34"/>
      <c r="E45" s="34"/>
      <c r="F45" s="34"/>
      <c r="G45" s="34"/>
      <c r="H45" s="34"/>
      <c r="I45" s="34"/>
      <c r="J45" s="35"/>
      <c r="K45" s="43"/>
    </row>
    <row r="46" spans="1:11" ht="18.75" x14ac:dyDescent="0.3">
      <c r="A46" s="43"/>
      <c r="B46" s="33"/>
      <c r="C46" s="48"/>
      <c r="D46" s="34"/>
      <c r="E46" s="34"/>
      <c r="F46" s="34"/>
      <c r="G46" s="34"/>
      <c r="H46" s="34"/>
      <c r="I46" s="34"/>
      <c r="J46" s="39"/>
      <c r="K46" s="43"/>
    </row>
    <row r="47" spans="1:11" x14ac:dyDescent="0.25">
      <c r="A47" s="43"/>
      <c r="B47" s="32"/>
      <c r="D47" s="32"/>
      <c r="E47" s="32"/>
      <c r="F47" s="32"/>
      <c r="G47" s="32"/>
      <c r="H47" s="32"/>
      <c r="I47" s="32"/>
      <c r="J47" s="32"/>
      <c r="K47" s="43"/>
    </row>
    <row r="48" spans="1:11" x14ac:dyDescent="0.25">
      <c r="A48" s="43"/>
      <c r="B48" s="32"/>
      <c r="C48" s="48"/>
      <c r="D48" s="32"/>
      <c r="E48" s="32"/>
      <c r="F48" s="32"/>
      <c r="G48" s="32"/>
      <c r="H48" s="48"/>
      <c r="I48" s="32"/>
      <c r="J48" s="32"/>
      <c r="K48" s="43"/>
    </row>
    <row r="49" spans="1:11" x14ac:dyDescent="0.25">
      <c r="A49" s="43"/>
      <c r="B49" s="89"/>
      <c r="C49" s="89"/>
      <c r="D49" s="89"/>
      <c r="E49" s="89"/>
      <c r="F49" s="89"/>
      <c r="G49" s="89"/>
      <c r="H49" s="89"/>
      <c r="I49" s="89"/>
      <c r="J49" s="89"/>
      <c r="K49" s="43"/>
    </row>
    <row r="50" spans="1:11" x14ac:dyDescent="0.25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</row>
    <row r="51" spans="1:1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</sheetData>
  <mergeCells count="2">
    <mergeCell ref="A5:N5"/>
    <mergeCell ref="B49:J49"/>
  </mergeCells>
  <pageMargins left="0.7" right="0.7" top="0.75" bottom="0.75" header="0.3" footer="0.3"/>
  <pageSetup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ROI Chart</vt:lpstr>
      <vt:lpstr>ROI Calculator</vt:lpstr>
      <vt:lpstr>Additional Savings WILA</vt:lpstr>
      <vt:lpstr>'Additional Savings WILA'!Print_Area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Morse</dc:creator>
  <cp:lastModifiedBy>Jordan Edwards</cp:lastModifiedBy>
  <cp:lastPrinted>2017-10-18T20:39:26Z</cp:lastPrinted>
  <dcterms:created xsi:type="dcterms:W3CDTF">2017-07-26T13:28:30Z</dcterms:created>
  <dcterms:modified xsi:type="dcterms:W3CDTF">2018-09-14T14:24:17Z</dcterms:modified>
</cp:coreProperties>
</file>